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30" windowHeight="7710" tabRatio="837" firstSheet="1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Titles" localSheetId="6">'6.Приложение 3_НД'!$A:$B</definedName>
    <definedName name="_xlnm.Print_Titles" localSheetId="7">'7. Приложение 3_НДОбж'!$A:$B</definedName>
    <definedName name="_xlnm.Print_Titles" localSheetId="8">'8.Приложение 3_ГД'!$A:$B</definedName>
    <definedName name="_xlnm.Print_Titles" localSheetId="9">'9.Приложение 3_ГДОбж'!$A:$B</definedName>
  </definedNames>
  <calcPr calcId="145621"/>
</workbook>
</file>

<file path=xl/calcChain.xml><?xml version="1.0" encoding="utf-8"?>
<calcChain xmlns="http://schemas.openxmlformats.org/spreadsheetml/2006/main">
  <c r="C29" i="10" l="1"/>
  <c r="AE29" i="10"/>
  <c r="C30" i="10"/>
  <c r="AE30" i="10"/>
  <c r="C31" i="10"/>
  <c r="AE31" i="10"/>
  <c r="C32" i="10"/>
  <c r="AE32" i="10"/>
  <c r="C24" i="10"/>
  <c r="AE24" i="10"/>
  <c r="C25" i="10"/>
  <c r="AE25" i="10"/>
  <c r="C26" i="10"/>
  <c r="AE26" i="10"/>
  <c r="C27" i="10"/>
  <c r="AE27" i="10"/>
  <c r="C35" i="10"/>
  <c r="AE35" i="10"/>
  <c r="C36" i="10"/>
  <c r="AE36" i="10"/>
  <c r="J55" i="5" l="1"/>
  <c r="H55" i="5"/>
  <c r="H57" i="5"/>
  <c r="K35" i="3" l="1"/>
  <c r="K36" i="3"/>
  <c r="K9" i="3"/>
  <c r="K8" i="3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J8" i="3"/>
  <c r="L17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8" i="10"/>
  <c r="AE28" i="10"/>
  <c r="D16" i="9"/>
  <c r="L16" i="9"/>
  <c r="U16" i="9"/>
  <c r="V16" i="9"/>
  <c r="W16" i="9"/>
  <c r="X16" i="9"/>
  <c r="Y16" i="9"/>
  <c r="Z16" i="9"/>
  <c r="AA16" i="9"/>
  <c r="AC16" i="9"/>
  <c r="AD16" i="9"/>
  <c r="AE16" i="9"/>
  <c r="AF16" i="9"/>
  <c r="BL16" i="9" s="1"/>
  <c r="AG16" i="9"/>
  <c r="AH16" i="9"/>
  <c r="AI16" i="9"/>
  <c r="AJ16" i="9"/>
  <c r="AR16" i="9"/>
  <c r="AZ16" i="9"/>
  <c r="BI16" i="9"/>
  <c r="BK16" i="9"/>
  <c r="BO16" i="9"/>
  <c r="D17" i="9"/>
  <c r="L17" i="9"/>
  <c r="U17" i="9"/>
  <c r="V17" i="9"/>
  <c r="W17" i="9"/>
  <c r="X17" i="9"/>
  <c r="Y17" i="9"/>
  <c r="Z17" i="9"/>
  <c r="AA17" i="9"/>
  <c r="AC17" i="9"/>
  <c r="AD17" i="9"/>
  <c r="AE17" i="9"/>
  <c r="BK17" i="9" s="1"/>
  <c r="AF17" i="9"/>
  <c r="AG17" i="9"/>
  <c r="BM17" i="9" s="1"/>
  <c r="AH17" i="9"/>
  <c r="AI17" i="9"/>
  <c r="BO17" i="9" s="1"/>
  <c r="AJ17" i="9"/>
  <c r="AR17" i="9"/>
  <c r="AZ17" i="9"/>
  <c r="BN17" i="9"/>
  <c r="D18" i="9"/>
  <c r="L18" i="9"/>
  <c r="U18" i="9"/>
  <c r="V18" i="9"/>
  <c r="W18" i="9"/>
  <c r="X18" i="9"/>
  <c r="Y18" i="9"/>
  <c r="Z18" i="9"/>
  <c r="AA18" i="9"/>
  <c r="AC18" i="9"/>
  <c r="AD18" i="9"/>
  <c r="BJ18" i="9" s="1"/>
  <c r="AE18" i="9"/>
  <c r="AF18" i="9"/>
  <c r="BL18" i="9" s="1"/>
  <c r="AG18" i="9"/>
  <c r="AH18" i="9"/>
  <c r="BN18" i="9" s="1"/>
  <c r="AI18" i="9"/>
  <c r="AJ18" i="9"/>
  <c r="AR18" i="9"/>
  <c r="AZ18" i="9"/>
  <c r="D19" i="9"/>
  <c r="L19" i="9"/>
  <c r="U19" i="9"/>
  <c r="V19" i="9"/>
  <c r="W19" i="9"/>
  <c r="X19" i="9"/>
  <c r="Y19" i="9"/>
  <c r="Z19" i="9"/>
  <c r="AA19" i="9"/>
  <c r="AC19" i="9"/>
  <c r="AD19" i="9"/>
  <c r="BJ19" i="9" s="1"/>
  <c r="AE19" i="9"/>
  <c r="AF19" i="9"/>
  <c r="BL19" i="9" s="1"/>
  <c r="AG19" i="9"/>
  <c r="AH19" i="9"/>
  <c r="BN19" i="9" s="1"/>
  <c r="AI19" i="9"/>
  <c r="AJ19" i="9"/>
  <c r="AR19" i="9"/>
  <c r="AZ19" i="9"/>
  <c r="D20" i="9"/>
  <c r="L20" i="9"/>
  <c r="U20" i="9"/>
  <c r="V20" i="9"/>
  <c r="W20" i="9"/>
  <c r="X20" i="9"/>
  <c r="Y20" i="9"/>
  <c r="Z20" i="9"/>
  <c r="AA20" i="9"/>
  <c r="AC20" i="9"/>
  <c r="AD20" i="9"/>
  <c r="BJ20" i="9" s="1"/>
  <c r="AE20" i="9"/>
  <c r="AF20" i="9"/>
  <c r="BL20" i="9" s="1"/>
  <c r="AG20" i="9"/>
  <c r="AH20" i="9"/>
  <c r="BN20" i="9" s="1"/>
  <c r="AI20" i="9"/>
  <c r="AJ20" i="9"/>
  <c r="AR20" i="9"/>
  <c r="AZ20" i="9"/>
  <c r="D21" i="9"/>
  <c r="L21" i="9"/>
  <c r="U21" i="9"/>
  <c r="V21" i="9"/>
  <c r="W21" i="9"/>
  <c r="X21" i="9"/>
  <c r="Y21" i="9"/>
  <c r="Z21" i="9"/>
  <c r="AA21" i="9"/>
  <c r="AC21" i="9"/>
  <c r="AD21" i="9"/>
  <c r="BJ21" i="9" s="1"/>
  <c r="AE21" i="9"/>
  <c r="AF21" i="9"/>
  <c r="BL21" i="9" s="1"/>
  <c r="AG21" i="9"/>
  <c r="AH21" i="9"/>
  <c r="BN21" i="9" s="1"/>
  <c r="AI21" i="9"/>
  <c r="AJ21" i="9"/>
  <c r="AR21" i="9"/>
  <c r="AZ21" i="9"/>
  <c r="D22" i="9"/>
  <c r="L22" i="9"/>
  <c r="U22" i="9"/>
  <c r="V22" i="9"/>
  <c r="W22" i="9"/>
  <c r="X22" i="9"/>
  <c r="Y22" i="9"/>
  <c r="Z22" i="9"/>
  <c r="AA22" i="9"/>
  <c r="AC22" i="9"/>
  <c r="AD22" i="9"/>
  <c r="BJ22" i="9" s="1"/>
  <c r="AE22" i="9"/>
  <c r="AF22" i="9"/>
  <c r="BL22" i="9" s="1"/>
  <c r="AG22" i="9"/>
  <c r="AH22" i="9"/>
  <c r="BN22" i="9" s="1"/>
  <c r="AI22" i="9"/>
  <c r="AJ22" i="9"/>
  <c r="AR22" i="9"/>
  <c r="AZ22" i="9"/>
  <c r="D23" i="9"/>
  <c r="L23" i="9"/>
  <c r="U23" i="9"/>
  <c r="V23" i="9"/>
  <c r="W23" i="9"/>
  <c r="X23" i="9"/>
  <c r="Y23" i="9"/>
  <c r="Z23" i="9"/>
  <c r="AA23" i="9"/>
  <c r="AC23" i="9"/>
  <c r="AD23" i="9"/>
  <c r="BJ23" i="9" s="1"/>
  <c r="AE23" i="9"/>
  <c r="AF23" i="9"/>
  <c r="BL23" i="9" s="1"/>
  <c r="AG23" i="9"/>
  <c r="AH23" i="9"/>
  <c r="BN23" i="9" s="1"/>
  <c r="AI23" i="9"/>
  <c r="AJ23" i="9"/>
  <c r="AR23" i="9"/>
  <c r="AZ23" i="9"/>
  <c r="D24" i="9"/>
  <c r="L24" i="9"/>
  <c r="U24" i="9"/>
  <c r="V24" i="9"/>
  <c r="W24" i="9"/>
  <c r="X24" i="9"/>
  <c r="Y24" i="9"/>
  <c r="Z24" i="9"/>
  <c r="AA24" i="9"/>
  <c r="AC24" i="9"/>
  <c r="AD24" i="9"/>
  <c r="BJ24" i="9" s="1"/>
  <c r="AE24" i="9"/>
  <c r="AF24" i="9"/>
  <c r="BL24" i="9" s="1"/>
  <c r="AG24" i="9"/>
  <c r="AH24" i="9"/>
  <c r="BN24" i="9" s="1"/>
  <c r="AI24" i="9"/>
  <c r="AJ24" i="9"/>
  <c r="AR24" i="9"/>
  <c r="AZ24" i="9"/>
  <c r="D25" i="9"/>
  <c r="L25" i="9"/>
  <c r="U25" i="9"/>
  <c r="V25" i="9"/>
  <c r="W25" i="9"/>
  <c r="X25" i="9"/>
  <c r="Y25" i="9"/>
  <c r="Z25" i="9"/>
  <c r="AA25" i="9"/>
  <c r="AC25" i="9"/>
  <c r="AD25" i="9"/>
  <c r="AE25" i="9"/>
  <c r="AF25" i="9"/>
  <c r="BL25" i="9" s="1"/>
  <c r="AG25" i="9"/>
  <c r="AH25" i="9"/>
  <c r="AI25" i="9"/>
  <c r="AJ25" i="9"/>
  <c r="AR25" i="9"/>
  <c r="AZ25" i="9"/>
  <c r="D26" i="9"/>
  <c r="L26" i="9"/>
  <c r="U26" i="9"/>
  <c r="V26" i="9"/>
  <c r="W26" i="9"/>
  <c r="X26" i="9"/>
  <c r="Y26" i="9"/>
  <c r="Z26" i="9"/>
  <c r="AA26" i="9"/>
  <c r="AC26" i="9"/>
  <c r="AD26" i="9"/>
  <c r="BJ26" i="9" s="1"/>
  <c r="AE26" i="9"/>
  <c r="AF26" i="9"/>
  <c r="BL26" i="9" s="1"/>
  <c r="AG26" i="9"/>
  <c r="AH26" i="9"/>
  <c r="AI26" i="9"/>
  <c r="AJ26" i="9"/>
  <c r="AR26" i="9"/>
  <c r="AZ26" i="9"/>
  <c r="D27" i="9"/>
  <c r="L27" i="9"/>
  <c r="U27" i="9"/>
  <c r="V27" i="9"/>
  <c r="W27" i="9"/>
  <c r="X27" i="9"/>
  <c r="Y27" i="9"/>
  <c r="Z27" i="9"/>
  <c r="AA27" i="9"/>
  <c r="AC27" i="9"/>
  <c r="AD27" i="9"/>
  <c r="AE27" i="9"/>
  <c r="AF27" i="9"/>
  <c r="BL27" i="9" s="1"/>
  <c r="AG27" i="9"/>
  <c r="AH27" i="9"/>
  <c r="AI27" i="9"/>
  <c r="AJ27" i="9"/>
  <c r="AR27" i="9"/>
  <c r="AZ27" i="9"/>
  <c r="D28" i="9"/>
  <c r="L28" i="9"/>
  <c r="U28" i="9"/>
  <c r="V28" i="9"/>
  <c r="W28" i="9"/>
  <c r="X28" i="9"/>
  <c r="Y28" i="9"/>
  <c r="Z28" i="9"/>
  <c r="AA28" i="9"/>
  <c r="AC28" i="9"/>
  <c r="AD28" i="9"/>
  <c r="AE28" i="9"/>
  <c r="AF28" i="9"/>
  <c r="BL28" i="9" s="1"/>
  <c r="AG28" i="9"/>
  <c r="AH28" i="9"/>
  <c r="AI28" i="9"/>
  <c r="AJ28" i="9"/>
  <c r="AR28" i="9"/>
  <c r="AZ28" i="9"/>
  <c r="D29" i="9"/>
  <c r="L29" i="9"/>
  <c r="U29" i="9"/>
  <c r="V29" i="9"/>
  <c r="W29" i="9"/>
  <c r="X29" i="9"/>
  <c r="Y29" i="9"/>
  <c r="Z29" i="9"/>
  <c r="AA29" i="9"/>
  <c r="AC29" i="9"/>
  <c r="AD29" i="9"/>
  <c r="AE29" i="9"/>
  <c r="AF29" i="9"/>
  <c r="BL29" i="9" s="1"/>
  <c r="AG29" i="9"/>
  <c r="AH29" i="9"/>
  <c r="AI29" i="9"/>
  <c r="AJ29" i="9"/>
  <c r="AR29" i="9"/>
  <c r="AZ29" i="9"/>
  <c r="D30" i="9"/>
  <c r="L30" i="9"/>
  <c r="U30" i="9"/>
  <c r="V30" i="9"/>
  <c r="W30" i="9"/>
  <c r="X30" i="9"/>
  <c r="Y30" i="9"/>
  <c r="Z30" i="9"/>
  <c r="AA30" i="9"/>
  <c r="AC30" i="9"/>
  <c r="AD30" i="9"/>
  <c r="AE30" i="9"/>
  <c r="AF30" i="9"/>
  <c r="BL30" i="9" s="1"/>
  <c r="AG30" i="9"/>
  <c r="AH30" i="9"/>
  <c r="AI30" i="9"/>
  <c r="AJ30" i="9"/>
  <c r="AR30" i="9"/>
  <c r="AZ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AE14" i="7"/>
  <c r="AF14" i="7"/>
  <c r="AG14" i="7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BI15" i="7" s="1"/>
  <c r="AD15" i="7"/>
  <c r="AE15" i="7"/>
  <c r="BK15" i="7" s="1"/>
  <c r="AF15" i="7"/>
  <c r="BL15" i="7" s="1"/>
  <c r="AG15" i="7"/>
  <c r="BM15" i="7" s="1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BL16" i="7" s="1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BL17" i="7" s="1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J15" i="7" l="1"/>
  <c r="BM14" i="7"/>
  <c r="BK14" i="7"/>
  <c r="BL14" i="7"/>
  <c r="BJ14" i="7"/>
  <c r="BL17" i="9"/>
  <c r="BI17" i="9"/>
  <c r="BN16" i="9"/>
  <c r="BM16" i="9"/>
  <c r="BJ16" i="9"/>
  <c r="BJ17" i="9"/>
  <c r="BN30" i="9"/>
  <c r="BJ30" i="9"/>
  <c r="BN29" i="9"/>
  <c r="BN28" i="9"/>
  <c r="BJ28" i="9"/>
  <c r="BN27" i="9"/>
  <c r="BN26" i="9"/>
  <c r="BN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O30" i="9"/>
  <c r="BM30" i="9"/>
  <c r="BK30" i="9"/>
  <c r="BI30" i="9"/>
  <c r="BO29" i="9"/>
  <c r="BM29" i="9"/>
  <c r="BK29" i="9"/>
  <c r="BI29" i="9"/>
  <c r="BO28" i="9"/>
  <c r="BM28" i="9"/>
  <c r="BK28" i="9"/>
  <c r="BI28" i="9"/>
  <c r="BO27" i="9"/>
  <c r="BM27" i="9"/>
  <c r="BK27" i="9"/>
  <c r="BI27" i="9"/>
  <c r="BO26" i="9"/>
  <c r="BM26" i="9"/>
  <c r="BK26" i="9"/>
  <c r="BI26" i="9"/>
  <c r="BO25" i="9"/>
  <c r="BM25" i="9"/>
  <c r="BK25" i="9"/>
  <c r="BI25" i="9"/>
  <c r="BO24" i="9"/>
  <c r="BM24" i="9"/>
  <c r="BK24" i="9"/>
  <c r="BI24" i="9"/>
  <c r="BO23" i="9"/>
  <c r="BM23" i="9"/>
  <c r="BK23" i="9"/>
  <c r="BI23" i="9"/>
  <c r="BO22" i="9"/>
  <c r="BM22" i="9"/>
  <c r="BK22" i="9"/>
  <c r="BI22" i="9"/>
  <c r="BO21" i="9"/>
  <c r="BM21" i="9"/>
  <c r="BK21" i="9"/>
  <c r="BI21" i="9"/>
  <c r="BO20" i="9"/>
  <c r="BM20" i="9"/>
  <c r="BK20" i="9"/>
  <c r="BI20" i="9"/>
  <c r="BO19" i="9"/>
  <c r="BM19" i="9"/>
  <c r="BK19" i="9"/>
  <c r="BI19" i="9"/>
  <c r="BO18" i="9"/>
  <c r="BM18" i="9"/>
  <c r="BK18" i="9"/>
  <c r="BI18" i="9"/>
  <c r="AB29" i="9"/>
  <c r="AB27" i="9"/>
  <c r="AB25" i="9"/>
  <c r="AB17" i="9"/>
  <c r="AB30" i="9"/>
  <c r="BJ29" i="9"/>
  <c r="AB28" i="9"/>
  <c r="BJ27" i="9"/>
  <c r="AB26" i="9"/>
  <c r="BJ25" i="9"/>
  <c r="AB24" i="9"/>
  <c r="AB23" i="9"/>
  <c r="AB22" i="9"/>
  <c r="AB21" i="9"/>
  <c r="AB20" i="9"/>
  <c r="AB19" i="9"/>
  <c r="AB18" i="9"/>
  <c r="AB16" i="9"/>
  <c r="BH29" i="9"/>
  <c r="BH27" i="9"/>
  <c r="BH25" i="9"/>
  <c r="BH23" i="9"/>
  <c r="BH22" i="9"/>
  <c r="BH21" i="9"/>
  <c r="BH20" i="9"/>
  <c r="BH19" i="9"/>
  <c r="BH18" i="9"/>
  <c r="T29" i="9"/>
  <c r="T27" i="9"/>
  <c r="T25" i="9"/>
  <c r="T18" i="9"/>
  <c r="BH16" i="9"/>
  <c r="T16" i="9"/>
  <c r="BH30" i="9"/>
  <c r="T30" i="9"/>
  <c r="BH28" i="9"/>
  <c r="T28" i="9"/>
  <c r="BH26" i="9"/>
  <c r="T26" i="9"/>
  <c r="BH24" i="9"/>
  <c r="T24" i="9"/>
  <c r="T23" i="9"/>
  <c r="T22" i="9"/>
  <c r="T21" i="9"/>
  <c r="T20" i="9"/>
  <c r="T19" i="9"/>
  <c r="BH17" i="9"/>
  <c r="T17" i="9"/>
  <c r="BH17" i="7"/>
  <c r="BH15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H16" i="7" s="1"/>
  <c r="BI14" i="7"/>
  <c r="BH14" i="7" s="1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F54" i="5"/>
  <c r="C9" i="10" l="1"/>
  <c r="Y10" i="8"/>
  <c r="G57" i="5"/>
  <c r="G53" i="5"/>
  <c r="G61" i="5"/>
  <c r="H61" i="5" s="1"/>
  <c r="G60" i="5"/>
  <c r="H60" i="5" s="1"/>
  <c r="G59" i="5"/>
  <c r="H59" i="5" s="1"/>
  <c r="G58" i="5"/>
  <c r="H58" i="5" s="1"/>
  <c r="G56" i="5"/>
  <c r="H56" i="5" s="1"/>
  <c r="G55" i="5"/>
  <c r="C8" i="10" l="1"/>
  <c r="Y8" i="8"/>
  <c r="AE38" i="10"/>
  <c r="AE37" i="10"/>
  <c r="AE34" i="10"/>
  <c r="AE33" i="10"/>
  <c r="AE11" i="10"/>
  <c r="AE10" i="10"/>
  <c r="AE9" i="10"/>
  <c r="AE8" i="10"/>
  <c r="C38" i="10"/>
  <c r="C37" i="10"/>
  <c r="C34" i="10"/>
  <c r="C33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27" i="8"/>
  <c r="C27" i="8"/>
  <c r="Y26" i="8"/>
  <c r="C26" i="8"/>
  <c r="Y25" i="8"/>
  <c r="C25" i="8"/>
  <c r="Y24" i="8"/>
  <c r="C24" i="8"/>
  <c r="Y23" i="8"/>
  <c r="C23" i="8"/>
  <c r="Y22" i="8"/>
  <c r="C22" i="8"/>
  <c r="Y21" i="8"/>
  <c r="C21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10" l="1"/>
  <c r="AE7" i="10"/>
  <c r="Y7" i="8"/>
  <c r="C7" i="8"/>
  <c r="J14" i="3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14" i="5"/>
  <c r="H14" i="5" s="1"/>
  <c r="H15" i="5" l="1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P37" i="3"/>
  <c r="J37" i="3"/>
  <c r="J40" i="3"/>
  <c r="K40" i="3" s="1"/>
  <c r="J43" i="3"/>
  <c r="K43" i="3" s="1"/>
  <c r="J46" i="3"/>
  <c r="K46" i="3" s="1"/>
  <c r="J49" i="3"/>
  <c r="K49" i="3" s="1"/>
  <c r="J52" i="3"/>
  <c r="K52" i="3" s="1"/>
  <c r="J55" i="3"/>
  <c r="J58" i="3" l="1"/>
  <c r="G54" i="5"/>
  <c r="J31" i="3"/>
  <c r="J28" i="3"/>
  <c r="J22" i="3"/>
  <c r="F62" i="5"/>
  <c r="G56" i="3"/>
  <c r="H56" i="3"/>
  <c r="G57" i="3"/>
  <c r="H57" i="3"/>
  <c r="G58" i="3"/>
  <c r="H58" i="3"/>
  <c r="J54" i="3"/>
  <c r="K54" i="3" s="1"/>
  <c r="J53" i="3"/>
  <c r="K53" i="3" s="1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K57" i="3" s="1"/>
  <c r="J38" i="3"/>
  <c r="K38" i="3" s="1"/>
  <c r="K56" i="3" s="1"/>
  <c r="J36" i="3"/>
  <c r="J35" i="3"/>
  <c r="J20" i="3"/>
  <c r="K20" i="3" s="1"/>
  <c r="G32" i="3"/>
  <c r="G59" i="3" s="1"/>
  <c r="H32" i="3"/>
  <c r="G33" i="3"/>
  <c r="G60" i="3" s="1"/>
  <c r="H33" i="3"/>
  <c r="G34" i="3"/>
  <c r="H34" i="3"/>
  <c r="G61" i="3" l="1"/>
  <c r="H61" i="3"/>
  <c r="H60" i="3"/>
  <c r="H59" i="3"/>
  <c r="J13" i="3"/>
  <c r="V9" i="9" l="1"/>
  <c r="W9" i="9"/>
  <c r="X9" i="9"/>
  <c r="Y9" i="9"/>
  <c r="Z9" i="9"/>
  <c r="AA9" i="9"/>
  <c r="V10" i="9"/>
  <c r="W10" i="9"/>
  <c r="X10" i="9"/>
  <c r="Y10" i="9"/>
  <c r="Z10" i="9"/>
  <c r="AA10" i="9"/>
  <c r="V11" i="9"/>
  <c r="W11" i="9"/>
  <c r="X11" i="9"/>
  <c r="Y11" i="9"/>
  <c r="Z11" i="9"/>
  <c r="AA11" i="9"/>
  <c r="V12" i="9"/>
  <c r="W12" i="9"/>
  <c r="X12" i="9"/>
  <c r="Y12" i="9"/>
  <c r="Z12" i="9"/>
  <c r="AA12" i="9"/>
  <c r="V13" i="9"/>
  <c r="W13" i="9"/>
  <c r="X13" i="9"/>
  <c r="Y13" i="9"/>
  <c r="Z13" i="9"/>
  <c r="AA13" i="9"/>
  <c r="V14" i="9"/>
  <c r="W14" i="9"/>
  <c r="X14" i="9"/>
  <c r="Y14" i="9"/>
  <c r="Z14" i="9"/>
  <c r="AA14" i="9"/>
  <c r="V15" i="9"/>
  <c r="W15" i="9"/>
  <c r="X15" i="9"/>
  <c r="Y15" i="9"/>
  <c r="Z15" i="9"/>
  <c r="AA15" i="9"/>
  <c r="V31" i="9"/>
  <c r="W31" i="9"/>
  <c r="X31" i="9"/>
  <c r="Y31" i="9"/>
  <c r="Z31" i="9"/>
  <c r="AA31" i="9"/>
  <c r="V32" i="9"/>
  <c r="W32" i="9"/>
  <c r="X32" i="9"/>
  <c r="Y32" i="9"/>
  <c r="Z32" i="9"/>
  <c r="AA32" i="9"/>
  <c r="V33" i="9"/>
  <c r="W33" i="9"/>
  <c r="X33" i="9"/>
  <c r="Y33" i="9"/>
  <c r="Z33" i="9"/>
  <c r="AA33" i="9"/>
  <c r="V34" i="9"/>
  <c r="W34" i="9"/>
  <c r="X34" i="9"/>
  <c r="Y34" i="9"/>
  <c r="Z34" i="9"/>
  <c r="AA34" i="9"/>
  <c r="V35" i="9"/>
  <c r="W35" i="9"/>
  <c r="X35" i="9"/>
  <c r="Y35" i="9"/>
  <c r="Z35" i="9"/>
  <c r="AA35" i="9"/>
  <c r="V36" i="9"/>
  <c r="W36" i="9"/>
  <c r="X36" i="9"/>
  <c r="Y36" i="9"/>
  <c r="Z36" i="9"/>
  <c r="AA36" i="9"/>
  <c r="V37" i="9"/>
  <c r="W37" i="9"/>
  <c r="X37" i="9"/>
  <c r="Y37" i="9"/>
  <c r="Z37" i="9"/>
  <c r="AA37" i="9"/>
  <c r="V38" i="9"/>
  <c r="W38" i="9"/>
  <c r="X38" i="9"/>
  <c r="Y38" i="9"/>
  <c r="Z38" i="9"/>
  <c r="AA38" i="9"/>
  <c r="V39" i="9"/>
  <c r="W39" i="9"/>
  <c r="X39" i="9"/>
  <c r="Y39" i="9"/>
  <c r="Z39" i="9"/>
  <c r="AA39" i="9"/>
  <c r="V40" i="9"/>
  <c r="W40" i="9"/>
  <c r="X40" i="9"/>
  <c r="Y40" i="9"/>
  <c r="Z40" i="9"/>
  <c r="AA40" i="9"/>
  <c r="V41" i="9"/>
  <c r="W41" i="9"/>
  <c r="X41" i="9"/>
  <c r="Y41" i="9"/>
  <c r="Z41" i="9"/>
  <c r="AA41" i="9"/>
  <c r="V42" i="9"/>
  <c r="W42" i="9"/>
  <c r="X42" i="9"/>
  <c r="Y42" i="9"/>
  <c r="Z42" i="9"/>
  <c r="AA42" i="9"/>
  <c r="V43" i="9"/>
  <c r="W43" i="9"/>
  <c r="X43" i="9"/>
  <c r="Y43" i="9"/>
  <c r="Z43" i="9"/>
  <c r="AA43" i="9"/>
  <c r="V44" i="9"/>
  <c r="W44" i="9"/>
  <c r="X44" i="9"/>
  <c r="Y44" i="9"/>
  <c r="Z44" i="9"/>
  <c r="AA44" i="9"/>
  <c r="V45" i="9"/>
  <c r="W45" i="9"/>
  <c r="X45" i="9"/>
  <c r="Y45" i="9"/>
  <c r="Z45" i="9"/>
  <c r="AA45" i="9"/>
  <c r="V46" i="9"/>
  <c r="W46" i="9"/>
  <c r="X46" i="9"/>
  <c r="Y46" i="9"/>
  <c r="Z46" i="9"/>
  <c r="AA46" i="9"/>
  <c r="V47" i="9"/>
  <c r="W47" i="9"/>
  <c r="X47" i="9"/>
  <c r="Y47" i="9"/>
  <c r="Z47" i="9"/>
  <c r="AA47" i="9"/>
  <c r="U10" i="9"/>
  <c r="U11" i="9"/>
  <c r="U12" i="9"/>
  <c r="U13" i="9"/>
  <c r="U14" i="9"/>
  <c r="U15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E54" i="5"/>
  <c r="E62" i="5" s="1"/>
  <c r="H35" i="1"/>
  <c r="H34" i="1"/>
  <c r="H33" i="1"/>
  <c r="H32" i="1"/>
  <c r="H31" i="1"/>
  <c r="H30" i="1"/>
  <c r="J13" i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13" i="1"/>
  <c r="I13" i="1" s="1"/>
  <c r="J11" i="3"/>
  <c r="J12" i="3"/>
  <c r="K12" i="3" s="1"/>
  <c r="K14" i="3"/>
  <c r="J15" i="3"/>
  <c r="K15" i="3" s="1"/>
  <c r="J16" i="3"/>
  <c r="J17" i="3"/>
  <c r="K17" i="3" s="1"/>
  <c r="J18" i="3"/>
  <c r="K18" i="3" s="1"/>
  <c r="J19" i="3"/>
  <c r="K19" i="3" s="1"/>
  <c r="J21" i="3"/>
  <c r="K21" i="3" s="1"/>
  <c r="J23" i="3"/>
  <c r="K23" i="3" s="1"/>
  <c r="J24" i="3"/>
  <c r="K24" i="3" s="1"/>
  <c r="J25" i="3"/>
  <c r="K25" i="3" s="1"/>
  <c r="J26" i="3"/>
  <c r="K26" i="3" s="1"/>
  <c r="J27" i="3"/>
  <c r="K27" i="3" s="1"/>
  <c r="J29" i="3"/>
  <c r="K29" i="3" s="1"/>
  <c r="J30" i="3"/>
  <c r="K30" i="3" s="1"/>
  <c r="I32" i="3"/>
  <c r="I33" i="3"/>
  <c r="I34" i="3"/>
  <c r="I56" i="3"/>
  <c r="I59" i="3" s="1"/>
  <c r="J56" i="3"/>
  <c r="I57" i="3"/>
  <c r="J57" i="3"/>
  <c r="I58" i="3"/>
  <c r="I61" i="3" l="1"/>
  <c r="K33" i="3"/>
  <c r="K60" i="3" s="1"/>
  <c r="K16" i="3"/>
  <c r="J34" i="3"/>
  <c r="I60" i="3"/>
  <c r="J32" i="3"/>
  <c r="J59" i="3" s="1"/>
  <c r="J33" i="3"/>
  <c r="J60" i="3" s="1"/>
  <c r="J61" i="3"/>
  <c r="K11" i="3"/>
  <c r="K32" i="3" s="1"/>
  <c r="K59" i="3" s="1"/>
  <c r="G62" i="5"/>
  <c r="H29" i="1"/>
  <c r="H36" i="1" s="1"/>
  <c r="Y8" i="9"/>
  <c r="T9" i="7"/>
  <c r="J35" i="1"/>
  <c r="I30" i="1"/>
  <c r="I31" i="1"/>
  <c r="I32" i="1"/>
  <c r="I33" i="1"/>
  <c r="I34" i="1"/>
  <c r="I35" i="1"/>
  <c r="Q35" i="1" s="1"/>
  <c r="G29" i="1"/>
  <c r="G36" i="1" s="1"/>
  <c r="AZ47" i="9"/>
  <c r="AR47" i="9"/>
  <c r="AJ47" i="9"/>
  <c r="AI47" i="9"/>
  <c r="AH47" i="9"/>
  <c r="AG47" i="9"/>
  <c r="AF47" i="9"/>
  <c r="BL47" i="9" s="1"/>
  <c r="AE47" i="9"/>
  <c r="AD47" i="9"/>
  <c r="BJ47" i="9" s="1"/>
  <c r="AC47" i="9"/>
  <c r="BN47" i="9"/>
  <c r="T47" i="9"/>
  <c r="L47" i="9"/>
  <c r="D47" i="9"/>
  <c r="AZ46" i="9"/>
  <c r="AR46" i="9"/>
  <c r="AJ46" i="9"/>
  <c r="AI46" i="9"/>
  <c r="BO46" i="9" s="1"/>
  <c r="AH46" i="9"/>
  <c r="AG46" i="9"/>
  <c r="BM46" i="9" s="1"/>
  <c r="AF46" i="9"/>
  <c r="BL46" i="9" s="1"/>
  <c r="AE46" i="9"/>
  <c r="BK46" i="9" s="1"/>
  <c r="AD46" i="9"/>
  <c r="BJ46" i="9" s="1"/>
  <c r="AC46" i="9"/>
  <c r="BN46" i="9"/>
  <c r="L46" i="9"/>
  <c r="D46" i="9"/>
  <c r="AZ45" i="9"/>
  <c r="AR45" i="9"/>
  <c r="AJ45" i="9"/>
  <c r="AI45" i="9"/>
  <c r="BO45" i="9" s="1"/>
  <c r="AH45" i="9"/>
  <c r="BN45" i="9" s="1"/>
  <c r="AG45" i="9"/>
  <c r="AF45" i="9"/>
  <c r="BL45" i="9" s="1"/>
  <c r="AE45" i="9"/>
  <c r="BK45" i="9" s="1"/>
  <c r="AD45" i="9"/>
  <c r="BJ45" i="9" s="1"/>
  <c r="AC45" i="9"/>
  <c r="BM45" i="9"/>
  <c r="L45" i="9"/>
  <c r="D45" i="9"/>
  <c r="AZ44" i="9"/>
  <c r="AR44" i="9"/>
  <c r="AJ44" i="9"/>
  <c r="AI44" i="9"/>
  <c r="AH44" i="9"/>
  <c r="BN44" i="9" s="1"/>
  <c r="AG44" i="9"/>
  <c r="AF44" i="9"/>
  <c r="BL44" i="9" s="1"/>
  <c r="AE44" i="9"/>
  <c r="AD44" i="9"/>
  <c r="BJ44" i="9" s="1"/>
  <c r="AC44" i="9"/>
  <c r="AB44" i="9"/>
  <c r="BI44" i="9"/>
  <c r="L44" i="9"/>
  <c r="D44" i="9"/>
  <c r="AZ43" i="9"/>
  <c r="AR43" i="9"/>
  <c r="AJ43" i="9"/>
  <c r="AI43" i="9"/>
  <c r="AH43" i="9"/>
  <c r="AG43" i="9"/>
  <c r="AF43" i="9"/>
  <c r="BL43" i="9" s="1"/>
  <c r="AE43" i="9"/>
  <c r="AD43" i="9"/>
  <c r="BJ43" i="9" s="1"/>
  <c r="AC43" i="9"/>
  <c r="BN43" i="9"/>
  <c r="T43" i="9"/>
  <c r="L43" i="9"/>
  <c r="D43" i="9"/>
  <c r="AZ42" i="9"/>
  <c r="AR42" i="9"/>
  <c r="AJ42" i="9"/>
  <c r="AI42" i="9"/>
  <c r="BO42" i="9" s="1"/>
  <c r="AH42" i="9"/>
  <c r="AG42" i="9"/>
  <c r="BM42" i="9" s="1"/>
  <c r="AF42" i="9"/>
  <c r="BL42" i="9" s="1"/>
  <c r="AE42" i="9"/>
  <c r="BK42" i="9" s="1"/>
  <c r="AD42" i="9"/>
  <c r="BJ42" i="9" s="1"/>
  <c r="AC42" i="9"/>
  <c r="BN42" i="9"/>
  <c r="L42" i="9"/>
  <c r="D42" i="9"/>
  <c r="AZ41" i="9"/>
  <c r="AR41" i="9"/>
  <c r="AJ41" i="9"/>
  <c r="AI41" i="9"/>
  <c r="AH41" i="9"/>
  <c r="AG41" i="9"/>
  <c r="AF41" i="9"/>
  <c r="BL41" i="9" s="1"/>
  <c r="AE41" i="9"/>
  <c r="AD41" i="9"/>
  <c r="BJ41" i="9" s="1"/>
  <c r="AC41" i="9"/>
  <c r="BN41" i="9"/>
  <c r="L41" i="9"/>
  <c r="D41" i="9"/>
  <c r="AZ40" i="9"/>
  <c r="AR40" i="9"/>
  <c r="AJ40" i="9"/>
  <c r="AI40" i="9"/>
  <c r="BO40" i="9" s="1"/>
  <c r="AH40" i="9"/>
  <c r="AG40" i="9"/>
  <c r="BM40" i="9" s="1"/>
  <c r="AF40" i="9"/>
  <c r="BL40" i="9" s="1"/>
  <c r="AE40" i="9"/>
  <c r="BK40" i="9" s="1"/>
  <c r="AD40" i="9"/>
  <c r="AC40" i="9"/>
  <c r="BN40" i="9"/>
  <c r="BJ40" i="9"/>
  <c r="L40" i="9"/>
  <c r="D40" i="9"/>
  <c r="AZ39" i="9"/>
  <c r="AR39" i="9"/>
  <c r="AJ39" i="9"/>
  <c r="AI39" i="9"/>
  <c r="AH39" i="9"/>
  <c r="BN39" i="9" s="1"/>
  <c r="AG39" i="9"/>
  <c r="AF39" i="9"/>
  <c r="BL39" i="9" s="1"/>
  <c r="AE39" i="9"/>
  <c r="AD39" i="9"/>
  <c r="BJ39" i="9" s="1"/>
  <c r="AC39" i="9"/>
  <c r="BO39" i="9"/>
  <c r="BM39" i="9"/>
  <c r="BK39" i="9"/>
  <c r="BI39" i="9"/>
  <c r="L39" i="9"/>
  <c r="D39" i="9"/>
  <c r="AZ38" i="9"/>
  <c r="AR38" i="9"/>
  <c r="AJ38" i="9"/>
  <c r="AI38" i="9"/>
  <c r="AH38" i="9"/>
  <c r="AG38" i="9"/>
  <c r="AF38" i="9"/>
  <c r="BL38" i="9" s="1"/>
  <c r="AE38" i="9"/>
  <c r="AD38" i="9"/>
  <c r="BJ38" i="9" s="1"/>
  <c r="AC38" i="9"/>
  <c r="BN38" i="9"/>
  <c r="L38" i="9"/>
  <c r="D38" i="9"/>
  <c r="AZ37" i="9"/>
  <c r="AR37" i="9"/>
  <c r="AJ37" i="9"/>
  <c r="AI37" i="9"/>
  <c r="AH37" i="9"/>
  <c r="BN37" i="9" s="1"/>
  <c r="AG37" i="9"/>
  <c r="AF37" i="9"/>
  <c r="BL37" i="9" s="1"/>
  <c r="AE37" i="9"/>
  <c r="AD37" i="9"/>
  <c r="BJ37" i="9" s="1"/>
  <c r="AC37" i="9"/>
  <c r="L37" i="9"/>
  <c r="D37" i="9"/>
  <c r="AZ36" i="9"/>
  <c r="AR36" i="9"/>
  <c r="AJ36" i="9"/>
  <c r="AI36" i="9"/>
  <c r="AH36" i="9"/>
  <c r="AG36" i="9"/>
  <c r="AF36" i="9"/>
  <c r="AE36" i="9"/>
  <c r="AD36" i="9"/>
  <c r="AC36" i="9"/>
  <c r="AB36" i="9" s="1"/>
  <c r="BO36" i="9"/>
  <c r="BN36" i="9"/>
  <c r="BM36" i="9"/>
  <c r="BL36" i="9"/>
  <c r="BK36" i="9"/>
  <c r="BJ36" i="9"/>
  <c r="BI36" i="9"/>
  <c r="L36" i="9"/>
  <c r="D36" i="9"/>
  <c r="AZ35" i="9"/>
  <c r="AR35" i="9"/>
  <c r="AJ35" i="9"/>
  <c r="AI35" i="9"/>
  <c r="AH35" i="9"/>
  <c r="AG35" i="9"/>
  <c r="AF35" i="9"/>
  <c r="AE35" i="9"/>
  <c r="AD35" i="9"/>
  <c r="AC35" i="9"/>
  <c r="AB35" i="9" s="1"/>
  <c r="BO35" i="9"/>
  <c r="BN35" i="9"/>
  <c r="BM35" i="9"/>
  <c r="BL35" i="9"/>
  <c r="BK35" i="9"/>
  <c r="BJ35" i="9"/>
  <c r="BI35" i="9"/>
  <c r="L35" i="9"/>
  <c r="D35" i="9"/>
  <c r="AZ34" i="9"/>
  <c r="AR34" i="9"/>
  <c r="AJ34" i="9"/>
  <c r="AI34" i="9"/>
  <c r="AH34" i="9"/>
  <c r="BN34" i="9" s="1"/>
  <c r="AG34" i="9"/>
  <c r="AF34" i="9"/>
  <c r="BL34" i="9" s="1"/>
  <c r="AE34" i="9"/>
  <c r="AD34" i="9"/>
  <c r="BJ34" i="9" s="1"/>
  <c r="AC34" i="9"/>
  <c r="AB34" i="9" s="1"/>
  <c r="BI34" i="9"/>
  <c r="L34" i="9"/>
  <c r="D34" i="9"/>
  <c r="AZ33" i="9"/>
  <c r="AR33" i="9"/>
  <c r="AJ33" i="9"/>
  <c r="AI33" i="9"/>
  <c r="BO33" i="9" s="1"/>
  <c r="AH33" i="9"/>
  <c r="AG33" i="9"/>
  <c r="BM33" i="9" s="1"/>
  <c r="AF33" i="9"/>
  <c r="BL33" i="9" s="1"/>
  <c r="AE33" i="9"/>
  <c r="BK33" i="9" s="1"/>
  <c r="AD33" i="9"/>
  <c r="BJ33" i="9" s="1"/>
  <c r="AC33" i="9"/>
  <c r="BN33" i="9"/>
  <c r="L33" i="9"/>
  <c r="D33" i="9"/>
  <c r="AZ32" i="9"/>
  <c r="AR32" i="9"/>
  <c r="AJ32" i="9"/>
  <c r="AI32" i="9"/>
  <c r="AH32" i="9"/>
  <c r="BN32" i="9" s="1"/>
  <c r="AG32" i="9"/>
  <c r="AF32" i="9"/>
  <c r="AE32" i="9"/>
  <c r="AD32" i="9"/>
  <c r="BJ32" i="9" s="1"/>
  <c r="AC32" i="9"/>
  <c r="BL32" i="9"/>
  <c r="L32" i="9"/>
  <c r="D32" i="9"/>
  <c r="AZ31" i="9"/>
  <c r="AR31" i="9"/>
  <c r="AJ31" i="9"/>
  <c r="AI31" i="9"/>
  <c r="AH31" i="9"/>
  <c r="AG31" i="9"/>
  <c r="AF31" i="9"/>
  <c r="BL31" i="9" s="1"/>
  <c r="AE31" i="9"/>
  <c r="AD31" i="9"/>
  <c r="BJ31" i="9" s="1"/>
  <c r="AC31" i="9"/>
  <c r="BN31" i="9"/>
  <c r="T31" i="9"/>
  <c r="L31" i="9"/>
  <c r="D31" i="9"/>
  <c r="AZ15" i="9"/>
  <c r="AR15" i="9"/>
  <c r="AJ15" i="9"/>
  <c r="AI15" i="9"/>
  <c r="BO15" i="9" s="1"/>
  <c r="AH15" i="9"/>
  <c r="BN15" i="9" s="1"/>
  <c r="AG15" i="9"/>
  <c r="BM15" i="9" s="1"/>
  <c r="AF15" i="9"/>
  <c r="BL15" i="9" s="1"/>
  <c r="AE15" i="9"/>
  <c r="BK15" i="9" s="1"/>
  <c r="AD15" i="9"/>
  <c r="BJ15" i="9" s="1"/>
  <c r="AC15" i="9"/>
  <c r="BI15" i="9" s="1"/>
  <c r="L15" i="9"/>
  <c r="D15" i="9"/>
  <c r="AZ14" i="9"/>
  <c r="AR14" i="9"/>
  <c r="AJ14" i="9"/>
  <c r="AI14" i="9"/>
  <c r="AH14" i="9"/>
  <c r="BN14" i="9" s="1"/>
  <c r="AG14" i="9"/>
  <c r="AF14" i="9"/>
  <c r="AE14" i="9"/>
  <c r="AD14" i="9"/>
  <c r="BJ14" i="9" s="1"/>
  <c r="AC14" i="9"/>
  <c r="BI14" i="9" s="1"/>
  <c r="BL14" i="9"/>
  <c r="L14" i="9"/>
  <c r="D14" i="9"/>
  <c r="AZ13" i="9"/>
  <c r="AR13" i="9"/>
  <c r="AJ13" i="9"/>
  <c r="AI13" i="9"/>
  <c r="BO13" i="9" s="1"/>
  <c r="AH13" i="9"/>
  <c r="BN13" i="9" s="1"/>
  <c r="AG13" i="9"/>
  <c r="AF13" i="9"/>
  <c r="BL13" i="9" s="1"/>
  <c r="AE13" i="9"/>
  <c r="AD13" i="9"/>
  <c r="BJ13" i="9" s="1"/>
  <c r="AC13" i="9"/>
  <c r="BM13" i="9"/>
  <c r="BK13" i="9"/>
  <c r="BI13" i="9"/>
  <c r="L13" i="9"/>
  <c r="D13" i="9"/>
  <c r="AZ12" i="9"/>
  <c r="AR12" i="9"/>
  <c r="AJ12" i="9"/>
  <c r="AI12" i="9"/>
  <c r="AH12" i="9"/>
  <c r="AG12" i="9"/>
  <c r="AF12" i="9"/>
  <c r="BL12" i="9" s="1"/>
  <c r="AE12" i="9"/>
  <c r="AD12" i="9"/>
  <c r="BJ12" i="9" s="1"/>
  <c r="AC12" i="9"/>
  <c r="BI12" i="9" s="1"/>
  <c r="BN12" i="9"/>
  <c r="L12" i="9"/>
  <c r="D12" i="9"/>
  <c r="AZ11" i="9"/>
  <c r="AR11" i="9"/>
  <c r="AJ11" i="9"/>
  <c r="AI11" i="9"/>
  <c r="AH11" i="9"/>
  <c r="AG11" i="9"/>
  <c r="AF11" i="9"/>
  <c r="BL11" i="9" s="1"/>
  <c r="AE11" i="9"/>
  <c r="AD11" i="9"/>
  <c r="BJ11" i="9" s="1"/>
  <c r="AC11" i="9"/>
  <c r="BN11" i="9"/>
  <c r="L11" i="9"/>
  <c r="D11" i="9"/>
  <c r="AZ10" i="9"/>
  <c r="AR10" i="9"/>
  <c r="AJ10" i="9"/>
  <c r="AI10" i="9"/>
  <c r="BO10" i="9" s="1"/>
  <c r="AH10" i="9"/>
  <c r="BN10" i="9" s="1"/>
  <c r="AG10" i="9"/>
  <c r="BM10" i="9" s="1"/>
  <c r="AF10" i="9"/>
  <c r="BL10" i="9" s="1"/>
  <c r="AE10" i="9"/>
  <c r="BK10" i="9" s="1"/>
  <c r="AD10" i="9"/>
  <c r="BJ10" i="9" s="1"/>
  <c r="AC10" i="9"/>
  <c r="BI10" i="9" s="1"/>
  <c r="L10" i="9"/>
  <c r="D10" i="9"/>
  <c r="AZ9" i="9"/>
  <c r="AR9" i="9"/>
  <c r="AJ9" i="9"/>
  <c r="AI9" i="9"/>
  <c r="AH9" i="9"/>
  <c r="AG9" i="9"/>
  <c r="AF9" i="9"/>
  <c r="AF8" i="9" s="1"/>
  <c r="AE9" i="9"/>
  <c r="AD9" i="9"/>
  <c r="BJ9" i="9" s="1"/>
  <c r="AC9" i="9"/>
  <c r="BN9" i="9"/>
  <c r="L9" i="9"/>
  <c r="D9" i="9"/>
  <c r="BG8" i="9"/>
  <c r="BF8" i="9"/>
  <c r="M31" i="3" s="1"/>
  <c r="BE8" i="9"/>
  <c r="M28" i="3" s="1"/>
  <c r="BD8" i="9"/>
  <c r="BC8" i="9"/>
  <c r="M13" i="3" s="1"/>
  <c r="BB8" i="9"/>
  <c r="M22" i="3" s="1"/>
  <c r="BA8" i="9"/>
  <c r="AY8" i="9"/>
  <c r="AX8" i="9"/>
  <c r="AW8" i="9"/>
  <c r="AV8" i="9"/>
  <c r="AU8" i="9"/>
  <c r="AT8" i="9"/>
  <c r="AS8" i="9"/>
  <c r="AQ8" i="9"/>
  <c r="AP8" i="9"/>
  <c r="O31" i="3" s="1"/>
  <c r="AO8" i="9"/>
  <c r="O28" i="3" s="1"/>
  <c r="AN8" i="9"/>
  <c r="AM8" i="9"/>
  <c r="O13" i="3" s="1"/>
  <c r="AL8" i="9"/>
  <c r="O22" i="3" s="1"/>
  <c r="AK8" i="9"/>
  <c r="U8" i="9"/>
  <c r="S8" i="9"/>
  <c r="R8" i="9"/>
  <c r="Q8" i="9"/>
  <c r="P8" i="9"/>
  <c r="O8" i="9"/>
  <c r="N8" i="9"/>
  <c r="M8" i="9"/>
  <c r="K8" i="9"/>
  <c r="J8" i="9"/>
  <c r="D31" i="3" s="1"/>
  <c r="K31" i="3" s="1"/>
  <c r="I8" i="9"/>
  <c r="D28" i="3" s="1"/>
  <c r="K28" i="3" s="1"/>
  <c r="H8" i="9"/>
  <c r="G8" i="9"/>
  <c r="D13" i="3" s="1"/>
  <c r="K13" i="3" s="1"/>
  <c r="F8" i="9"/>
  <c r="D22" i="3" s="1"/>
  <c r="K22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5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5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5" i="3" s="1"/>
  <c r="K55" i="3" s="1"/>
  <c r="I8" i="7"/>
  <c r="H8" i="7"/>
  <c r="G8" i="7"/>
  <c r="F8" i="7"/>
  <c r="E8" i="7"/>
  <c r="D37" i="3" s="1"/>
  <c r="K37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X15" i="6"/>
  <c r="H15" i="6"/>
  <c r="T15" i="6" s="1"/>
  <c r="X14" i="6"/>
  <c r="H14" i="6"/>
  <c r="G14" i="6"/>
  <c r="G27" i="6" s="1"/>
  <c r="J61" i="5"/>
  <c r="J60" i="5"/>
  <c r="J59" i="5"/>
  <c r="J58" i="5"/>
  <c r="J57" i="5"/>
  <c r="J56" i="5"/>
  <c r="AD54" i="5"/>
  <c r="AD62" i="5" s="1"/>
  <c r="AC54" i="5"/>
  <c r="AC62" i="5" s="1"/>
  <c r="AB54" i="5"/>
  <c r="AB62" i="5" s="1"/>
  <c r="AA54" i="5"/>
  <c r="AA62" i="5" s="1"/>
  <c r="Z54" i="5"/>
  <c r="Z62" i="5" s="1"/>
  <c r="Y54" i="5"/>
  <c r="Y62" i="5" s="1"/>
  <c r="X54" i="5"/>
  <c r="X62" i="5" s="1"/>
  <c r="W54" i="5"/>
  <c r="W62" i="5" s="1"/>
  <c r="V54" i="5"/>
  <c r="V62" i="5" s="1"/>
  <c r="U54" i="5"/>
  <c r="U62" i="5" s="1"/>
  <c r="T54" i="5"/>
  <c r="T62" i="5" s="1"/>
  <c r="S54" i="5"/>
  <c r="S62" i="5" s="1"/>
  <c r="R54" i="5"/>
  <c r="R62" i="5" s="1"/>
  <c r="Q54" i="5"/>
  <c r="Q62" i="5" s="1"/>
  <c r="P54" i="5"/>
  <c r="P62" i="5" s="1"/>
  <c r="N54" i="5"/>
  <c r="N62" i="5" s="1"/>
  <c r="M54" i="5"/>
  <c r="M62" i="5" s="1"/>
  <c r="L54" i="5"/>
  <c r="L62" i="5" s="1"/>
  <c r="K54" i="5"/>
  <c r="K62" i="5" s="1"/>
  <c r="I54" i="5"/>
  <c r="I62" i="5" s="1"/>
  <c r="D54" i="5"/>
  <c r="D62" i="5" s="1"/>
  <c r="C54" i="5"/>
  <c r="C62" i="5" s="1"/>
  <c r="J53" i="5"/>
  <c r="O53" i="5" s="1"/>
  <c r="J52" i="5"/>
  <c r="O52" i="5" s="1"/>
  <c r="J51" i="5"/>
  <c r="O51" i="5" s="1"/>
  <c r="J50" i="5"/>
  <c r="O50" i="5" s="1"/>
  <c r="J49" i="5"/>
  <c r="O49" i="5" s="1"/>
  <c r="J48" i="5"/>
  <c r="O48" i="5" s="1"/>
  <c r="J47" i="5"/>
  <c r="O47" i="5" s="1"/>
  <c r="J46" i="5"/>
  <c r="O46" i="5" s="1"/>
  <c r="J45" i="5"/>
  <c r="O45" i="5" s="1"/>
  <c r="J44" i="5"/>
  <c r="O44" i="5" s="1"/>
  <c r="J43" i="5"/>
  <c r="O43" i="5" s="1"/>
  <c r="J42" i="5"/>
  <c r="O42" i="5" s="1"/>
  <c r="J41" i="5"/>
  <c r="O41" i="5" s="1"/>
  <c r="J40" i="5"/>
  <c r="O40" i="5" s="1"/>
  <c r="J39" i="5"/>
  <c r="O39" i="5" s="1"/>
  <c r="J38" i="5"/>
  <c r="O38" i="5" s="1"/>
  <c r="J37" i="5"/>
  <c r="O37" i="5" s="1"/>
  <c r="J36" i="5"/>
  <c r="O36" i="5" s="1"/>
  <c r="J35" i="5"/>
  <c r="O35" i="5" s="1"/>
  <c r="J34" i="5"/>
  <c r="O34" i="5" s="1"/>
  <c r="J33" i="5"/>
  <c r="O33" i="5" s="1"/>
  <c r="J32" i="5"/>
  <c r="O32" i="5" s="1"/>
  <c r="J31" i="5"/>
  <c r="O31" i="5" s="1"/>
  <c r="J30" i="5"/>
  <c r="O30" i="5" s="1"/>
  <c r="J29" i="5"/>
  <c r="O29" i="5" s="1"/>
  <c r="J28" i="5"/>
  <c r="O28" i="5" s="1"/>
  <c r="J27" i="5"/>
  <c r="O27" i="5" s="1"/>
  <c r="J26" i="5"/>
  <c r="O26" i="5" s="1"/>
  <c r="J25" i="5"/>
  <c r="O25" i="5" s="1"/>
  <c r="J24" i="5"/>
  <c r="O24" i="5" s="1"/>
  <c r="J23" i="5"/>
  <c r="O23" i="5" s="1"/>
  <c r="J22" i="5"/>
  <c r="O22" i="5" s="1"/>
  <c r="J21" i="5"/>
  <c r="O21" i="5" s="1"/>
  <c r="J20" i="5"/>
  <c r="O20" i="5" s="1"/>
  <c r="J19" i="5"/>
  <c r="O19" i="5" s="1"/>
  <c r="J18" i="5"/>
  <c r="O18" i="5" s="1"/>
  <c r="J17" i="5"/>
  <c r="O17" i="5" s="1"/>
  <c r="J16" i="5"/>
  <c r="O16" i="5" s="1"/>
  <c r="J15" i="5"/>
  <c r="O15" i="5" s="1"/>
  <c r="J14" i="5"/>
  <c r="H54" i="5"/>
  <c r="H62" i="5" s="1"/>
  <c r="S27" i="4"/>
  <c r="R27" i="4"/>
  <c r="Q27" i="4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L25" i="4" s="1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4" i="3"/>
  <c r="K84" i="3"/>
  <c r="L83" i="3"/>
  <c r="K83" i="3"/>
  <c r="L79" i="3"/>
  <c r="K79" i="3"/>
  <c r="L78" i="3"/>
  <c r="K78" i="3"/>
  <c r="L77" i="3"/>
  <c r="K77" i="3"/>
  <c r="L72" i="3"/>
  <c r="K72" i="3"/>
  <c r="L71" i="3"/>
  <c r="K71" i="3"/>
  <c r="L66" i="3"/>
  <c r="K66" i="3"/>
  <c r="L65" i="3"/>
  <c r="K65" i="3"/>
  <c r="W58" i="3"/>
  <c r="U58" i="3"/>
  <c r="T58" i="3"/>
  <c r="S58" i="3"/>
  <c r="R58" i="3"/>
  <c r="Q58" i="3"/>
  <c r="F58" i="3"/>
  <c r="E58" i="3"/>
  <c r="D58" i="3"/>
  <c r="W57" i="3"/>
  <c r="U57" i="3"/>
  <c r="T57" i="3"/>
  <c r="S57" i="3"/>
  <c r="R57" i="3"/>
  <c r="Q57" i="3"/>
  <c r="O57" i="3"/>
  <c r="M57" i="3"/>
  <c r="F57" i="3"/>
  <c r="E57" i="3"/>
  <c r="D57" i="3"/>
  <c r="W56" i="3"/>
  <c r="U56" i="3"/>
  <c r="T56" i="3"/>
  <c r="S56" i="3"/>
  <c r="R56" i="3"/>
  <c r="Q56" i="3"/>
  <c r="O56" i="3"/>
  <c r="M56" i="3"/>
  <c r="F56" i="3"/>
  <c r="E56" i="3"/>
  <c r="D56" i="3"/>
  <c r="P55" i="3"/>
  <c r="L55" i="3" s="1"/>
  <c r="N55" i="3" s="1"/>
  <c r="P54" i="3"/>
  <c r="L54" i="3" s="1"/>
  <c r="N54" i="3" s="1"/>
  <c r="P53" i="3"/>
  <c r="L53" i="3" s="1"/>
  <c r="N53" i="3" s="1"/>
  <c r="P52" i="3"/>
  <c r="L52" i="3" s="1"/>
  <c r="N52" i="3" s="1"/>
  <c r="P51" i="3"/>
  <c r="L51" i="3" s="1"/>
  <c r="P50" i="3"/>
  <c r="L50" i="3" s="1"/>
  <c r="P49" i="3"/>
  <c r="L49" i="3" s="1"/>
  <c r="N49" i="3" s="1"/>
  <c r="P48" i="3"/>
  <c r="L48" i="3" s="1"/>
  <c r="N48" i="3" s="1"/>
  <c r="P47" i="3"/>
  <c r="L47" i="3" s="1"/>
  <c r="N47" i="3" s="1"/>
  <c r="P46" i="3"/>
  <c r="L46" i="3" s="1"/>
  <c r="N46" i="3" s="1"/>
  <c r="P45" i="3"/>
  <c r="L45" i="3" s="1"/>
  <c r="N45" i="3" s="1"/>
  <c r="P44" i="3"/>
  <c r="L44" i="3" s="1"/>
  <c r="P43" i="3"/>
  <c r="L43" i="3" s="1"/>
  <c r="P42" i="3"/>
  <c r="L42" i="3" s="1"/>
  <c r="N42" i="3" s="1"/>
  <c r="P41" i="3"/>
  <c r="L41" i="3" s="1"/>
  <c r="N41" i="3" s="1"/>
  <c r="P40" i="3"/>
  <c r="L40" i="3" s="1"/>
  <c r="N40" i="3" s="1"/>
  <c r="P39" i="3"/>
  <c r="L39" i="3" s="1"/>
  <c r="N39" i="3" s="1"/>
  <c r="P38" i="3"/>
  <c r="L38" i="3" s="1"/>
  <c r="P36" i="3"/>
  <c r="L36" i="3" s="1"/>
  <c r="N36" i="3" s="1"/>
  <c r="P35" i="3"/>
  <c r="L35" i="3" s="1"/>
  <c r="W34" i="3"/>
  <c r="U34" i="3"/>
  <c r="T34" i="3"/>
  <c r="S34" i="3"/>
  <c r="R34" i="3"/>
  <c r="Q34" i="3"/>
  <c r="F34" i="3"/>
  <c r="E34" i="3"/>
  <c r="W33" i="3"/>
  <c r="U33" i="3"/>
  <c r="U60" i="3" s="1"/>
  <c r="T33" i="3"/>
  <c r="S33" i="3"/>
  <c r="S60" i="3" s="1"/>
  <c r="R33" i="3"/>
  <c r="Q33" i="3"/>
  <c r="Q60" i="3" s="1"/>
  <c r="O33" i="3"/>
  <c r="M33" i="3"/>
  <c r="F33" i="3"/>
  <c r="E33" i="3"/>
  <c r="D33" i="3"/>
  <c r="W32" i="3"/>
  <c r="W59" i="3" s="1"/>
  <c r="U32" i="3"/>
  <c r="T32" i="3"/>
  <c r="T59" i="3" s="1"/>
  <c r="S32" i="3"/>
  <c r="R32" i="3"/>
  <c r="R59" i="3" s="1"/>
  <c r="Q32" i="3"/>
  <c r="O32" i="3"/>
  <c r="O59" i="3" s="1"/>
  <c r="M32" i="3"/>
  <c r="F32" i="3"/>
  <c r="F59" i="3" s="1"/>
  <c r="E32" i="3"/>
  <c r="D32" i="3"/>
  <c r="D59" i="3" s="1"/>
  <c r="P31" i="3"/>
  <c r="L31" i="3" s="1"/>
  <c r="N31" i="3" s="1"/>
  <c r="P30" i="3"/>
  <c r="L30" i="3" s="1"/>
  <c r="N30" i="3" s="1"/>
  <c r="P29" i="3"/>
  <c r="L29" i="3" s="1"/>
  <c r="N29" i="3" s="1"/>
  <c r="P28" i="3"/>
  <c r="L28" i="3" s="1"/>
  <c r="V28" i="3" s="1"/>
  <c r="P27" i="3"/>
  <c r="L27" i="3" s="1"/>
  <c r="N27" i="3" s="1"/>
  <c r="P26" i="3"/>
  <c r="L26" i="3" s="1"/>
  <c r="N26" i="3" s="1"/>
  <c r="P25" i="3"/>
  <c r="L25" i="3" s="1"/>
  <c r="N25" i="3" s="1"/>
  <c r="P24" i="3"/>
  <c r="L24" i="3" s="1"/>
  <c r="V24" i="3" s="1"/>
  <c r="P23" i="3"/>
  <c r="L23" i="3" s="1"/>
  <c r="N23" i="3" s="1"/>
  <c r="P22" i="3"/>
  <c r="L22" i="3" s="1"/>
  <c r="N22" i="3" s="1"/>
  <c r="P21" i="3"/>
  <c r="L21" i="3" s="1"/>
  <c r="N21" i="3" s="1"/>
  <c r="P20" i="3"/>
  <c r="L20" i="3" s="1"/>
  <c r="P19" i="3"/>
  <c r="L19" i="3" s="1"/>
  <c r="N19" i="3" s="1"/>
  <c r="P18" i="3"/>
  <c r="L18" i="3" s="1"/>
  <c r="N18" i="3" s="1"/>
  <c r="P17" i="3"/>
  <c r="L17" i="3" s="1"/>
  <c r="N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E72" i="1"/>
  <c r="F72" i="1"/>
  <c r="F73" i="1"/>
  <c r="F74" i="1"/>
  <c r="F75" i="1"/>
  <c r="F76" i="1"/>
  <c r="E73" i="1"/>
  <c r="J73" i="1" s="1"/>
  <c r="E74" i="1"/>
  <c r="J74" i="1" s="1"/>
  <c r="E75" i="1"/>
  <c r="J75" i="1" s="1"/>
  <c r="E76" i="1"/>
  <c r="J76" i="1" s="1"/>
  <c r="F67" i="1"/>
  <c r="E67" i="1"/>
  <c r="D67" i="1"/>
  <c r="C67" i="1"/>
  <c r="R29" i="1"/>
  <c r="R36" i="1" s="1"/>
  <c r="J20" i="1"/>
  <c r="Q20" i="1" s="1"/>
  <c r="Q13" i="1"/>
  <c r="J17" i="1"/>
  <c r="Q17" i="1" s="1"/>
  <c r="J21" i="1"/>
  <c r="Q21" i="1" s="1"/>
  <c r="J23" i="1"/>
  <c r="J24" i="1"/>
  <c r="J27" i="1"/>
  <c r="Q27" i="1" s="1"/>
  <c r="J28" i="1"/>
  <c r="Q28" i="1" s="1"/>
  <c r="J19" i="1"/>
  <c r="Q19" i="1" s="1"/>
  <c r="J30" i="1"/>
  <c r="E29" i="1"/>
  <c r="E36" i="1" s="1"/>
  <c r="K29" i="1"/>
  <c r="K36" i="1" s="1"/>
  <c r="P29" i="1"/>
  <c r="P36" i="1" s="1"/>
  <c r="O29" i="1"/>
  <c r="L29" i="1"/>
  <c r="L36" i="1" s="1"/>
  <c r="M29" i="1"/>
  <c r="M36" i="1" s="1"/>
  <c r="N29" i="1"/>
  <c r="N36" i="1" s="1"/>
  <c r="J31" i="1"/>
  <c r="Q31" i="1" s="1"/>
  <c r="C29" i="1"/>
  <c r="C36" i="1" s="1"/>
  <c r="D29" i="1"/>
  <c r="D36" i="1" s="1"/>
  <c r="F29" i="1"/>
  <c r="F36" i="1" s="1"/>
  <c r="J14" i="1"/>
  <c r="Q14" i="1" s="1"/>
  <c r="J15" i="1"/>
  <c r="Q15" i="1" s="1"/>
  <c r="J16" i="1"/>
  <c r="Q16" i="1" s="1"/>
  <c r="J18" i="1"/>
  <c r="Q18" i="1" s="1"/>
  <c r="J22" i="1"/>
  <c r="J25" i="1"/>
  <c r="Q25" i="1" s="1"/>
  <c r="J26" i="1"/>
  <c r="Q26" i="1" s="1"/>
  <c r="J32" i="1"/>
  <c r="Q32" i="1" s="1"/>
  <c r="J33" i="1"/>
  <c r="Q33" i="1" s="1"/>
  <c r="J34" i="1"/>
  <c r="Q34" i="1" s="1"/>
  <c r="O36" i="1"/>
  <c r="V8" i="9"/>
  <c r="X8" i="9"/>
  <c r="Z8" i="9"/>
  <c r="T11" i="9"/>
  <c r="T15" i="9"/>
  <c r="T34" i="9"/>
  <c r="T38" i="9"/>
  <c r="T42" i="9"/>
  <c r="T46" i="9"/>
  <c r="T31" i="7"/>
  <c r="T35" i="7"/>
  <c r="T39" i="7"/>
  <c r="T43" i="7"/>
  <c r="T47" i="7"/>
  <c r="T14" i="6"/>
  <c r="V30" i="3"/>
  <c r="P58" i="3"/>
  <c r="V39" i="3"/>
  <c r="Q23" i="1"/>
  <c r="Q30" i="1"/>
  <c r="Q24" i="1"/>
  <c r="Q22" i="1"/>
  <c r="X27" i="6" l="1"/>
  <c r="T16" i="6"/>
  <c r="H27" i="6"/>
  <c r="P27" i="4"/>
  <c r="E27" i="4"/>
  <c r="K58" i="3"/>
  <c r="W61" i="3"/>
  <c r="T61" i="3"/>
  <c r="R61" i="3"/>
  <c r="F61" i="3"/>
  <c r="AD8" i="7"/>
  <c r="O55" i="5"/>
  <c r="O59" i="5"/>
  <c r="O61" i="5"/>
  <c r="L16" i="4"/>
  <c r="L21" i="4"/>
  <c r="L23" i="4"/>
  <c r="AB32" i="7"/>
  <c r="T27" i="6"/>
  <c r="J29" i="1"/>
  <c r="J36" i="1" s="1"/>
  <c r="AB39" i="7"/>
  <c r="AB44" i="7"/>
  <c r="BL9" i="9"/>
  <c r="AB9" i="9"/>
  <c r="AB32" i="9"/>
  <c r="AB37" i="9"/>
  <c r="AB40" i="9"/>
  <c r="AB13" i="7"/>
  <c r="BI13" i="7"/>
  <c r="BH13" i="7" s="1"/>
  <c r="AB41" i="7"/>
  <c r="BI41" i="7"/>
  <c r="BH41" i="7" s="1"/>
  <c r="D8" i="9"/>
  <c r="D10" i="3"/>
  <c r="N24" i="3"/>
  <c r="V47" i="3"/>
  <c r="V53" i="3"/>
  <c r="V14" i="3"/>
  <c r="V25" i="3"/>
  <c r="V29" i="3"/>
  <c r="V40" i="3"/>
  <c r="V42" i="3"/>
  <c r="V45" i="3"/>
  <c r="AF8" i="7"/>
  <c r="AJ8" i="7"/>
  <c r="O37" i="3"/>
  <c r="AZ8" i="7"/>
  <c r="M37" i="3"/>
  <c r="M58" i="3" s="1"/>
  <c r="AB9" i="7"/>
  <c r="AC8" i="7"/>
  <c r="AE8" i="7"/>
  <c r="AG8" i="7"/>
  <c r="AI8" i="7"/>
  <c r="AB43" i="7"/>
  <c r="BI43" i="7"/>
  <c r="BH43" i="7" s="1"/>
  <c r="AJ8" i="9"/>
  <c r="O10" i="3"/>
  <c r="AZ8" i="9"/>
  <c r="M10" i="3"/>
  <c r="M34" i="3" s="1"/>
  <c r="AE8" i="9"/>
  <c r="BM9" i="9"/>
  <c r="AG8" i="9"/>
  <c r="AI8" i="9"/>
  <c r="AB11" i="7"/>
  <c r="AB12" i="7"/>
  <c r="AB30" i="7"/>
  <c r="AB37" i="7"/>
  <c r="AB40" i="7"/>
  <c r="AB42" i="7"/>
  <c r="AB46" i="7"/>
  <c r="AR8" i="9"/>
  <c r="AB13" i="9"/>
  <c r="AB33" i="9"/>
  <c r="AB38" i="9"/>
  <c r="AB42" i="9"/>
  <c r="AB43" i="9"/>
  <c r="AB46" i="9"/>
  <c r="AB47" i="9"/>
  <c r="O57" i="5"/>
  <c r="O58" i="5"/>
  <c r="N28" i="3"/>
  <c r="V36" i="3"/>
  <c r="P56" i="3"/>
  <c r="E59" i="3"/>
  <c r="M59" i="3"/>
  <c r="Q59" i="3"/>
  <c r="S59" i="3"/>
  <c r="U59" i="3"/>
  <c r="D60" i="3"/>
  <c r="F60" i="3"/>
  <c r="O60" i="3"/>
  <c r="R60" i="3"/>
  <c r="T60" i="3"/>
  <c r="W60" i="3"/>
  <c r="E61" i="3"/>
  <c r="Q61" i="3"/>
  <c r="S61" i="3"/>
  <c r="U61" i="3"/>
  <c r="P57" i="3"/>
  <c r="L14" i="4"/>
  <c r="F27" i="4"/>
  <c r="L15" i="4"/>
  <c r="L20" i="4"/>
  <c r="L22" i="4"/>
  <c r="L24" i="4"/>
  <c r="L26" i="4"/>
  <c r="V46" i="3"/>
  <c r="BL8" i="7"/>
  <c r="AB34" i="7"/>
  <c r="BI34" i="7"/>
  <c r="J72" i="1"/>
  <c r="V48" i="3"/>
  <c r="V54" i="3"/>
  <c r="J54" i="5"/>
  <c r="J62" i="5" s="1"/>
  <c r="O14" i="5"/>
  <c r="O56" i="5"/>
  <c r="O60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L8" i="9"/>
  <c r="AC8" i="9"/>
  <c r="BI9" i="9"/>
  <c r="BK9" i="9"/>
  <c r="BO9" i="9"/>
  <c r="AD8" i="9"/>
  <c r="AH8" i="9"/>
  <c r="AB10" i="9"/>
  <c r="AB11" i="9"/>
  <c r="AB14" i="9"/>
  <c r="AB15" i="9"/>
  <c r="AB31" i="9"/>
  <c r="BI32" i="9"/>
  <c r="AB39" i="9"/>
  <c r="BI40" i="9"/>
  <c r="AB41" i="9"/>
  <c r="BI42" i="9"/>
  <c r="AB45" i="9"/>
  <c r="BI46" i="9"/>
  <c r="BH39" i="9"/>
  <c r="BH40" i="9"/>
  <c r="BH46" i="9"/>
  <c r="BI11" i="9"/>
  <c r="AB12" i="9"/>
  <c r="BI31" i="9"/>
  <c r="BH35" i="9"/>
  <c r="BH36" i="9"/>
  <c r="BI38" i="9"/>
  <c r="BI43" i="9"/>
  <c r="BI47" i="9"/>
  <c r="BH42" i="9"/>
  <c r="BO47" i="9"/>
  <c r="BM47" i="9"/>
  <c r="BK47" i="9"/>
  <c r="BO44" i="9"/>
  <c r="BM44" i="9"/>
  <c r="BH44" i="9" s="1"/>
  <c r="BK44" i="9"/>
  <c r="BO43" i="9"/>
  <c r="BM43" i="9"/>
  <c r="BK43" i="9"/>
  <c r="BH43" i="9" s="1"/>
  <c r="BO41" i="9"/>
  <c r="BM41" i="9"/>
  <c r="BK41" i="9"/>
  <c r="T40" i="9"/>
  <c r="T39" i="9"/>
  <c r="BO38" i="9"/>
  <c r="BM38" i="9"/>
  <c r="BK38" i="9"/>
  <c r="BO37" i="9"/>
  <c r="BM37" i="9"/>
  <c r="BK37" i="9"/>
  <c r="T36" i="9"/>
  <c r="T35" i="9"/>
  <c r="BO34" i="9"/>
  <c r="BM34" i="9"/>
  <c r="BK34" i="9"/>
  <c r="BO32" i="9"/>
  <c r="BM32" i="9"/>
  <c r="BK32" i="9"/>
  <c r="BO31" i="9"/>
  <c r="BM31" i="9"/>
  <c r="BK31" i="9"/>
  <c r="BO14" i="9"/>
  <c r="BM14" i="9"/>
  <c r="BK14" i="9"/>
  <c r="T13" i="9"/>
  <c r="BO12" i="9"/>
  <c r="BM12" i="9"/>
  <c r="BK12" i="9"/>
  <c r="BO11" i="9"/>
  <c r="BM11" i="9"/>
  <c r="BK11" i="9"/>
  <c r="T9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I36" i="1"/>
  <c r="I29" i="1"/>
  <c r="Q29" i="1"/>
  <c r="Q36" i="1" s="1"/>
  <c r="N20" i="3"/>
  <c r="V20" i="3"/>
  <c r="V43" i="3"/>
  <c r="N43" i="3"/>
  <c r="V21" i="3"/>
  <c r="V51" i="3"/>
  <c r="N51" i="3"/>
  <c r="V26" i="3"/>
  <c r="L57" i="3"/>
  <c r="N57" i="3" s="1"/>
  <c r="V12" i="3"/>
  <c r="V16" i="3"/>
  <c r="V17" i="3"/>
  <c r="V18" i="3"/>
  <c r="V41" i="3"/>
  <c r="V49" i="3"/>
  <c r="V55" i="3"/>
  <c r="N38" i="3"/>
  <c r="V38" i="3"/>
  <c r="V13" i="3"/>
  <c r="N8" i="3"/>
  <c r="V8" i="3"/>
  <c r="L32" i="3"/>
  <c r="V22" i="3"/>
  <c r="P32" i="3"/>
  <c r="P59" i="3" s="1"/>
  <c r="P33" i="3"/>
  <c r="P60" i="3" s="1"/>
  <c r="L9" i="3"/>
  <c r="P34" i="3"/>
  <c r="P61" i="3" s="1"/>
  <c r="V15" i="3"/>
  <c r="V19" i="3"/>
  <c r="V23" i="3"/>
  <c r="V27" i="3"/>
  <c r="V31" i="3"/>
  <c r="V11" i="3"/>
  <c r="N35" i="3"/>
  <c r="V35" i="3"/>
  <c r="L56" i="3"/>
  <c r="N56" i="3" s="1"/>
  <c r="N44" i="3"/>
  <c r="V44" i="3"/>
  <c r="N50" i="3"/>
  <c r="V50" i="3"/>
  <c r="V52" i="3"/>
  <c r="E60" i="3"/>
  <c r="M60" i="3"/>
  <c r="T44" i="9"/>
  <c r="T32" i="9"/>
  <c r="BL8" i="9"/>
  <c r="T12" i="9"/>
  <c r="BH15" i="9"/>
  <c r="BJ8" i="9"/>
  <c r="BN8" i="9"/>
  <c r="BH10" i="9"/>
  <c r="W8" i="9"/>
  <c r="AA8" i="9"/>
  <c r="T10" i="9"/>
  <c r="BH13" i="9"/>
  <c r="T14" i="9"/>
  <c r="BI37" i="9"/>
  <c r="T37" i="9"/>
  <c r="BI45" i="9"/>
  <c r="BH45" i="9" s="1"/>
  <c r="T45" i="9"/>
  <c r="BI33" i="9"/>
  <c r="BH33" i="9" s="1"/>
  <c r="T33" i="9"/>
  <c r="BI41" i="9"/>
  <c r="T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O54" i="5"/>
  <c r="AB8" i="7" l="1"/>
  <c r="AB8" i="9"/>
  <c r="BH11" i="9"/>
  <c r="BO8" i="9"/>
  <c r="BH12" i="9"/>
  <c r="BH14" i="9"/>
  <c r="BH38" i="7"/>
  <c r="M61" i="3"/>
  <c r="BH30" i="7"/>
  <c r="BH31" i="7"/>
  <c r="BK8" i="9"/>
  <c r="BH31" i="9"/>
  <c r="BH32" i="9"/>
  <c r="BH34" i="9"/>
  <c r="BH9" i="9"/>
  <c r="V57" i="3"/>
  <c r="BM8" i="7"/>
  <c r="BH38" i="9"/>
  <c r="BH44" i="7"/>
  <c r="O62" i="5"/>
  <c r="O34" i="3"/>
  <c r="L10" i="3"/>
  <c r="K10" i="3"/>
  <c r="K34" i="3" s="1"/>
  <c r="D34" i="3"/>
  <c r="D61" i="3" s="1"/>
  <c r="T8" i="7"/>
  <c r="BH41" i="9"/>
  <c r="O58" i="3"/>
  <c r="L37" i="3"/>
  <c r="L27" i="4"/>
  <c r="BH9" i="7"/>
  <c r="BM8" i="9"/>
  <c r="BH47" i="9"/>
  <c r="BH37" i="9"/>
  <c r="BH37" i="7"/>
  <c r="BH39" i="7"/>
  <c r="BH45" i="7"/>
  <c r="BH47" i="7"/>
  <c r="V56" i="3"/>
  <c r="V9" i="3"/>
  <c r="V33" i="3" s="1"/>
  <c r="V60" i="3" s="1"/>
  <c r="N9" i="3"/>
  <c r="L33" i="3"/>
  <c r="V32" i="3"/>
  <c r="V59" i="3" s="1"/>
  <c r="N32" i="3"/>
  <c r="L59" i="3"/>
  <c r="N59" i="3" s="1"/>
  <c r="T8" i="9"/>
  <c r="BI8" i="9"/>
  <c r="BI8" i="7"/>
  <c r="BH11" i="7"/>
  <c r="BH8" i="7" l="1"/>
  <c r="K61" i="3"/>
  <c r="K73" i="3"/>
  <c r="O61" i="3"/>
  <c r="V37" i="3"/>
  <c r="V58" i="3" s="1"/>
  <c r="N37" i="3"/>
  <c r="L58" i="3"/>
  <c r="N58" i="3" s="1"/>
  <c r="V10" i="3"/>
  <c r="V34" i="3" s="1"/>
  <c r="L34" i="3"/>
  <c r="L73" i="3" s="1"/>
  <c r="N10" i="3"/>
  <c r="BH8" i="9"/>
  <c r="L60" i="3"/>
  <c r="N60" i="3" s="1"/>
  <c r="N33" i="3"/>
  <c r="K85" i="3" l="1"/>
  <c r="K67" i="3"/>
  <c r="V61" i="3"/>
  <c r="L61" i="3"/>
  <c r="N34" i="3"/>
  <c r="N61" i="3" l="1"/>
  <c r="L85" i="3"/>
  <c r="L67" i="3"/>
</calcChain>
</file>

<file path=xl/sharedStrings.xml><?xml version="1.0" encoding="utf-8"?>
<sst xmlns="http://schemas.openxmlformats.org/spreadsheetml/2006/main" count="1158" uniqueCount="678">
  <si>
    <t>а</t>
  </si>
  <si>
    <t>б</t>
  </si>
  <si>
    <t>0100</t>
  </si>
  <si>
    <t>0200</t>
  </si>
  <si>
    <t>0500</t>
  </si>
  <si>
    <t>0600</t>
  </si>
  <si>
    <t>0700</t>
  </si>
  <si>
    <t>0800</t>
  </si>
  <si>
    <t>0900</t>
  </si>
  <si>
    <t>1100</t>
  </si>
  <si>
    <t>1200</t>
  </si>
  <si>
    <t>1300</t>
  </si>
  <si>
    <t>1400</t>
  </si>
  <si>
    <t>1500</t>
  </si>
  <si>
    <t>1700</t>
  </si>
  <si>
    <t>1800</t>
  </si>
  <si>
    <t>1900</t>
  </si>
  <si>
    <t>шифър</t>
  </si>
  <si>
    <t>брой</t>
  </si>
  <si>
    <t>Други дела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</si>
  <si>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</si>
  <si>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</si>
  <si>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</si>
  <si>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</si>
  <si>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</si>
  <si>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</si>
  <si>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</si>
  <si>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</si>
  <si>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</si>
  <si>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</si>
  <si>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</si>
  <si>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</si>
  <si>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</si>
  <si>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</si>
  <si>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</si>
  <si>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</si>
  <si>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</si>
  <si>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</si>
  <si>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</si>
  <si>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в т.ч. за произход</t>
  </si>
  <si>
    <t>0110</t>
  </si>
  <si>
    <t xml:space="preserve">         прекратяване на осиновяване</t>
  </si>
  <si>
    <t>0120</t>
  </si>
  <si>
    <t xml:space="preserve">         осиновявания</t>
  </si>
  <si>
    <t>0140</t>
  </si>
  <si>
    <t>Облигационни искове</t>
  </si>
  <si>
    <t>в т.ч. за непозволено увреждане</t>
  </si>
  <si>
    <t>0220</t>
  </si>
  <si>
    <t xml:space="preserve">         дела от и срещу търговци </t>
  </si>
  <si>
    <t>0230</t>
  </si>
  <si>
    <t>Вещни искове</t>
  </si>
  <si>
    <t>0300</t>
  </si>
  <si>
    <t>Искове по КТ</t>
  </si>
  <si>
    <t>0400</t>
  </si>
  <si>
    <t>в т.ч. за обезщетение по чл. 200 от КТ</t>
  </si>
  <si>
    <t>0410</t>
  </si>
  <si>
    <t>Несъстоятелност</t>
  </si>
  <si>
    <t>Искове по ТЗ</t>
  </si>
  <si>
    <t xml:space="preserve"> в т.ч.   искове по чл. 70 от ТЗ</t>
  </si>
  <si>
    <t>0610</t>
  </si>
  <si>
    <t xml:space="preserve">            искове по чл. 74 от ТЗ</t>
  </si>
  <si>
    <t>0620</t>
  </si>
  <si>
    <t>Искове по ЗЗК</t>
  </si>
  <si>
    <t>0899</t>
  </si>
  <si>
    <t>Дела от административен характер</t>
  </si>
  <si>
    <t xml:space="preserve">  в т.ч. по ЗУТ</t>
  </si>
  <si>
    <t>0910</t>
  </si>
  <si>
    <t xml:space="preserve">           по ЗСПЗЗ</t>
  </si>
  <si>
    <t>0920</t>
  </si>
  <si>
    <t xml:space="preserve">           данъчни</t>
  </si>
  <si>
    <t>0930</t>
  </si>
  <si>
    <t xml:space="preserve">           по ЗОСОИ</t>
  </si>
  <si>
    <t>0940</t>
  </si>
  <si>
    <t>1099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</si>
  <si>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</si>
  <si>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</si>
  <si>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>2100</t>
  </si>
  <si>
    <t>2200</t>
  </si>
  <si>
    <t xml:space="preserve">В т.ч. в І-во по делото заседание </t>
  </si>
  <si>
    <t>2210</t>
  </si>
  <si>
    <t>Справка ІІ</t>
  </si>
  <si>
    <t>2300</t>
  </si>
  <si>
    <t>над 3 до 5 г.</t>
  </si>
  <si>
    <t>2400</t>
  </si>
  <si>
    <t>над 5 г.</t>
  </si>
  <si>
    <t>2500</t>
  </si>
  <si>
    <t>2600</t>
  </si>
  <si>
    <t xml:space="preserve">Справка ІІІ                                                              </t>
  </si>
  <si>
    <t>ФИРМЕНИ ДЕЛА – шифър 1000</t>
  </si>
  <si>
    <t>вписани</t>
  </si>
  <si>
    <t>прекратени</t>
  </si>
  <si>
    <t>Изменени решения</t>
  </si>
  <si>
    <t>Еднолични търговци и клонове</t>
  </si>
  <si>
    <t>Събирателни дружества и клонове</t>
  </si>
  <si>
    <t>Командитни дружества и клонове</t>
  </si>
  <si>
    <t>ООД и техните клонове</t>
  </si>
  <si>
    <t>В т.ч. преобразувани държавни фирми в еднолично ООД</t>
  </si>
  <si>
    <t>1410</t>
  </si>
  <si>
    <t>Акционерни дружества и клонове</t>
  </si>
  <si>
    <t>В т. ч.  преобразувани държавни фирми в еднолично АД</t>
  </si>
  <si>
    <t>1510</t>
  </si>
  <si>
    <t>Командитни  дружества с акции и клонове</t>
  </si>
  <si>
    <t>1600</t>
  </si>
  <si>
    <t>Сдружения с нестопанска цел</t>
  </si>
  <si>
    <t xml:space="preserve">Фондации </t>
  </si>
  <si>
    <t>Кооперации</t>
  </si>
  <si>
    <t>В т.ч. кооперативни предприятия</t>
  </si>
  <si>
    <t>1910</t>
  </si>
  <si>
    <t>Политически партии</t>
  </si>
  <si>
    <t>2000</t>
  </si>
  <si>
    <t>по Закона за вероизповеданията</t>
  </si>
  <si>
    <t>2080</t>
  </si>
  <si>
    <t xml:space="preserve">ОБЩО ФИРМЕНИ ДЕЛА </t>
  </si>
  <si>
    <t>2099</t>
  </si>
  <si>
    <t xml:space="preserve">за </t>
  </si>
  <si>
    <t>ОБЩО / от ш. 0100 до ш. 0800 вкл. /</t>
  </si>
  <si>
    <t>ВСИЧКО / от ш. 0100 до ш. 1000 вкл. /</t>
  </si>
  <si>
    <t>Фирмени дела (от охранително произв.)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</si>
  <si>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</si>
  <si>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</si>
  <si>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</si>
  <si>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</si>
  <si>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ОТЧЕТ   по гражданските и търговските дела І инст.  на   ОКРЪЖЕН СЪД     гр.</t>
  </si>
  <si>
    <t>Издадени у-ния за пререгистрация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</si>
  <si>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</si>
  <si>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</si>
  <si>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</si>
  <si>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</si>
  <si>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</si>
  <si>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</si>
  <si>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</si>
  <si>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 xml:space="preserve">Справка ІV- За времетраенето на размяната на книжата                                                              </t>
  </si>
  <si>
    <t>Брой отлагания на дела  в открито заседание</t>
  </si>
  <si>
    <t>За производства по чл.310 ГПК</t>
  </si>
  <si>
    <t>дела за разглеждане</t>
  </si>
  <si>
    <t>0811</t>
  </si>
  <si>
    <t>0812</t>
  </si>
  <si>
    <t>Свършени дела</t>
  </si>
  <si>
    <t>общо</t>
  </si>
  <si>
    <t>Процедура за  за връщане на дете по Хагската конвенция</t>
  </si>
  <si>
    <t>Процедура по Регламент 44/2001</t>
  </si>
  <si>
    <t xml:space="preserve">Процедура по Регламент 1896/2006 </t>
  </si>
  <si>
    <t>Процедура по Регламент 2201/2003</t>
  </si>
  <si>
    <t xml:space="preserve">Процедура по Регламент 805/2004 </t>
  </si>
  <si>
    <t>молбата отхвърлена</t>
  </si>
  <si>
    <t>0809</t>
  </si>
  <si>
    <t>несв. дела в нач.на периода</t>
  </si>
  <si>
    <t>постъпили   дела</t>
  </si>
  <si>
    <t>ост. несв. дела</t>
  </si>
  <si>
    <t>молбата уважена</t>
  </si>
  <si>
    <t>0813</t>
  </si>
  <si>
    <t>Особени правила относно производството по гражд.дела при действие на правото на европейския съюз</t>
  </si>
  <si>
    <t>СПРАВКА V - Извадка от ДРУГИ ДЕЛА - ШИФЪР 0800</t>
  </si>
  <si>
    <t>0814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</si>
  <si>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</si>
  <si>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</si>
  <si>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</si>
  <si>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</si>
  <si>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</si>
  <si>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</si>
  <si>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</si>
  <si>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</si>
  <si>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</si>
  <si>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</si>
  <si>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</si>
  <si>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</si>
  <si>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</si>
  <si>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</si>
  <si>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</si>
  <si>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</si>
  <si>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</si>
  <si>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</si>
  <si>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</si>
  <si>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</si>
  <si>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</si>
  <si>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</si>
  <si>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</si>
  <si>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 xml:space="preserve">Граждански   дела  І   инстанция </t>
  </si>
  <si>
    <t>А</t>
  </si>
  <si>
    <t>Административни дела</t>
  </si>
  <si>
    <t>Б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</si>
  <si>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</si>
  <si>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</si>
  <si>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</si>
  <si>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</si>
  <si>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</si>
  <si>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</si>
  <si>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</si>
  <si>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</si>
  <si>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</si>
  <si>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</si>
  <si>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</si>
  <si>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</si>
  <si>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</si>
  <si>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</si>
  <si>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</si>
  <si>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</si>
  <si>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</si>
  <si>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</si>
  <si>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</si>
  <si>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</si>
  <si>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</si>
  <si>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</si>
  <si>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</si>
  <si>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</si>
  <si>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</si>
  <si>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</si>
  <si>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</si>
  <si>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</si>
  <si>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</si>
  <si>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</si>
  <si>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</si>
  <si>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</si>
  <si>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</si>
  <si>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</si>
  <si>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</si>
  <si>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</si>
  <si>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</si>
  <si>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</si>
  <si>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</si>
  <si>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</si>
  <si>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</si>
  <si>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</si>
  <si>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</si>
  <si>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</si>
  <si>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</si>
  <si>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</si>
  <si>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</si>
  <si>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</si>
  <si>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</si>
  <si>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</si>
  <si>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</si>
  <si>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</si>
  <si>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</si>
  <si>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</si>
  <si>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</si>
  <si>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</si>
  <si>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</si>
  <si>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</si>
  <si>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</si>
  <si>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</si>
  <si>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</si>
  <si>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>e-mail: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</si>
  <si>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</si>
  <si>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</si>
  <si>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</si>
  <si>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</si>
  <si>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</si>
  <si>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</si>
  <si>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</si>
  <si>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</si>
  <si>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</si>
  <si>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t>Жалби за бавност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</si>
  <si>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</si>
  <si>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</si>
  <si>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</si>
  <si>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</si>
  <si>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</si>
  <si>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</si>
  <si>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Свършени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</si>
  <si>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</si>
  <si>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</si>
  <si>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</si>
  <si>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</si>
  <si>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</si>
  <si>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уважени</t>
  </si>
  <si>
    <t>без уважение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</si>
  <si>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</si>
  <si>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</si>
  <si>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</si>
  <si>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</si>
  <si>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</si>
  <si>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</si>
  <si>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</si>
  <si>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</si>
  <si>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</si>
  <si>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</si>
  <si>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</si>
  <si>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</si>
  <si>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</si>
  <si>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</si>
  <si>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k14=k11+k12-k13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</si>
  <si>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</si>
  <si>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</si>
  <si>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</si>
  <si>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</si>
  <si>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</si>
  <si>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</si>
  <si>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</si>
  <si>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 xml:space="preserve">              от тях - свършени</t>
  </si>
  <si>
    <t>в т.ч. поради отмяна на решението и  даване ход по същество</t>
  </si>
  <si>
    <t xml:space="preserve">              в т.ч. потвърдени актове</t>
  </si>
  <si>
    <t xml:space="preserve">                       отменени актове</t>
  </si>
  <si>
    <t>О Т Ч Е Т   по наказателните дела І инстанция  на   О К Р Ъ Ж Е Н  СЪД     град</t>
  </si>
  <si>
    <t xml:space="preserve">Някои видове престъпления по НК      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</si>
  <si>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</si>
  <si>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</si>
  <si>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</si>
  <si>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</si>
  <si>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</si>
  <si>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</si>
  <si>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</si>
  <si>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</si>
  <si>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</si>
  <si>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</si>
  <si>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</si>
  <si>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</si>
  <si>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</si>
  <si>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</si>
  <si>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</si>
  <si>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</si>
  <si>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</si>
  <si>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</si>
  <si>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</si>
  <si>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</si>
  <si>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</si>
  <si>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</si>
  <si>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</si>
  <si>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</si>
  <si>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</si>
  <si>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ГЛ. І ПРЕСТЪПЛЕНИЯ П/В РЕПУБЛИКАТА</t>
  </si>
  <si>
    <t>в т.ч. тероризъм - чл. 108 а</t>
  </si>
  <si>
    <t>0101</t>
  </si>
  <si>
    <t>ГЛ. ІІ ПРЕСТЪПЛЕНИЯ ПРОТИВ ЛИЧНОСТТА</t>
  </si>
  <si>
    <t>в т.ч.  убийства довършени - чл. 115 - 118 НК</t>
  </si>
  <si>
    <t>0201</t>
  </si>
  <si>
    <t>убийства опити - чл. 115-118  НК</t>
  </si>
  <si>
    <t>0202</t>
  </si>
  <si>
    <t>причин.смърт по непредпазливост - чл.123 НК</t>
  </si>
  <si>
    <t>0203</t>
  </si>
  <si>
    <t>отвличане на лица- чл.142 от НК</t>
  </si>
  <si>
    <t>0204</t>
  </si>
  <si>
    <t>блудство - чл.149, ал.5 от НК</t>
  </si>
  <si>
    <t>0206</t>
  </si>
  <si>
    <t>изнасилване - чл. 152 ал.4   НК</t>
  </si>
  <si>
    <t>0207</t>
  </si>
  <si>
    <t>ГЛ. V ПРЕСТЪПЛ. ПРОТИВ СОБСТВЕНОСТТА</t>
  </si>
  <si>
    <t>в т.ч. кражба - чл. 196 а  НК</t>
  </si>
  <si>
    <t>0504</t>
  </si>
  <si>
    <t>грабеж - чл. 199   НК</t>
  </si>
  <si>
    <t>0505</t>
  </si>
  <si>
    <t>присвояване - чл. 203, 206 ал.4  НК</t>
  </si>
  <si>
    <t>0507</t>
  </si>
  <si>
    <t>измама - чл. 212 ал.5  НК</t>
  </si>
  <si>
    <t>0511</t>
  </si>
  <si>
    <t>изнудване/рекет/ чл.213а ал.3 и 4, чл.214 ал.2</t>
  </si>
  <si>
    <t>0513</t>
  </si>
  <si>
    <t>ГЛ. VІ ПРЕСТЪПЛ. ПРОТИВ СТОПАНСТВОТО</t>
  </si>
  <si>
    <t>контрабанда на наркот. в-ва - чл. 242 ал. 2 и 3 НК</t>
  </si>
  <si>
    <t>0602</t>
  </si>
  <si>
    <t>прест.п/в паричната и кредит. с-ма чл.243-250НК</t>
  </si>
  <si>
    <t>0603</t>
  </si>
  <si>
    <t>ГЛ.VІІ П-Я П-В ФИН.; ДАНЪЧ. И ОСИГ. С-МИ</t>
  </si>
  <si>
    <t>в т.ч.  чл. 253 ал.4 НК</t>
  </si>
  <si>
    <t>0701</t>
  </si>
  <si>
    <t>наруш. разп.  на ЗМСИП от дл.л. чл. 253б НК</t>
  </si>
  <si>
    <t>0702</t>
  </si>
  <si>
    <t>укрив./непл.дан. задължения-чл. 255 - 257 НК</t>
  </si>
  <si>
    <t>0703</t>
  </si>
  <si>
    <t>ГЛ. VІІІ ПРЕСТ. П-В ДЕЙНОСТТА НА Д.О.О.О.</t>
  </si>
  <si>
    <t>в т.ч.:пр.по служба с цел облага-чл.282-283аНК</t>
  </si>
  <si>
    <t>0801</t>
  </si>
  <si>
    <t>пасивен подкуп на мест.дл.лице-чл.301-303 НК</t>
  </si>
  <si>
    <t>0802</t>
  </si>
  <si>
    <t>акт. подкуп на мест.дл.лице-чл.304,ал1 и 2 НК</t>
  </si>
  <si>
    <t>0803</t>
  </si>
  <si>
    <t>акт. подкуп на мест.дл.л.отг.служ.пол.-чл.304аНК</t>
  </si>
  <si>
    <t>0804</t>
  </si>
  <si>
    <t>ГЛ. ІХ  ДОКУМЕНТНИ ПРЕСТЪПЛЕН. чл.308-319</t>
  </si>
  <si>
    <t>ГЛ. ІХА  КОМП. ПРЕСТЪПЛЕНИЯ чл.319а-319е</t>
  </si>
  <si>
    <t>0900А</t>
  </si>
  <si>
    <t>ГЛ.Х ПРЕСТЪПЛ. П/В ОБЩ.СПОКОЙСТВИЕ</t>
  </si>
  <si>
    <t xml:space="preserve">в т.ч.орган. и рък. на прест. група - чл. 321, 321а </t>
  </si>
  <si>
    <t>1002</t>
  </si>
  <si>
    <t>ГЛ. ХІ  ОБЩООПАСНИ ПРЕСТЪПЛЕНИЯ</t>
  </si>
  <si>
    <t>в т.ч. палеж - чл. 330 ал.2 и 3 НК</t>
  </si>
  <si>
    <t>1101</t>
  </si>
  <si>
    <t>смърт и телесна повреда в трансп.-чл. 342 НК</t>
  </si>
  <si>
    <t>1102</t>
  </si>
  <si>
    <t xml:space="preserve">прич. смърт в транспорта - чл. 343 ал.1"в" </t>
  </si>
  <si>
    <t>1104</t>
  </si>
  <si>
    <t>смърт в трансп.в пияно с-е-чл.343 ал.3"б" и ал.4</t>
  </si>
  <si>
    <t>1105</t>
  </si>
  <si>
    <t xml:space="preserve">  чл. 354а,б и чл.354в ал.2-4 НК</t>
  </si>
  <si>
    <t>1106</t>
  </si>
  <si>
    <t>ГЛ. ХІІ П-Я П-В ОТБР. СПОСОБН. НА РЕПУБЛ.</t>
  </si>
  <si>
    <t>вкл. разгл.сведения със секр.инф. - чл. 357-360</t>
  </si>
  <si>
    <t>1201</t>
  </si>
  <si>
    <t>ГЛ. ХІV  ПРЕСТ.П-В МИРА  И ЧОВЕЧЕСТВОТО</t>
  </si>
  <si>
    <t>ОБЩО ДЕЛА НОХ  /от ш. 0100 до ш. 1300/</t>
  </si>
  <si>
    <t>1399</t>
  </si>
  <si>
    <t>чл.70-71 НК - предсрочно освобождаване</t>
  </si>
  <si>
    <t>чл. 80-88 НК - реабилитация</t>
  </si>
  <si>
    <t>чл. 47 ал.5 от ЗБ  / частни производства/</t>
  </si>
  <si>
    <t>1850</t>
  </si>
  <si>
    <t>НЧД от досъдебното производство</t>
  </si>
  <si>
    <t>Административни дела - общо</t>
  </si>
  <si>
    <t>Искания за възобновяване (чл.419 от НПК)</t>
  </si>
  <si>
    <t>бр.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</si>
  <si>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</si>
  <si>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</si>
  <si>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</si>
  <si>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</si>
  <si>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</si>
  <si>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</si>
  <si>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</si>
  <si>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</si>
  <si>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</si>
  <si>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</si>
  <si>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</si>
  <si>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в/ от 6 месеца  до 1г.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</si>
  <si>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</si>
  <si>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</si>
  <si>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</si>
  <si>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</si>
  <si>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</si>
  <si>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</si>
  <si>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</si>
  <si>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</si>
  <si>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</si>
  <si>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</si>
  <si>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</si>
  <si>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</si>
  <si>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</si>
  <si>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</si>
  <si>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</si>
  <si>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</si>
  <si>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</si>
  <si>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</si>
  <si>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</si>
  <si>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</si>
  <si>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</si>
  <si>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</si>
  <si>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</si>
  <si>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</si>
  <si>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</si>
  <si>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</si>
  <si>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</si>
  <si>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</si>
  <si>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</si>
  <si>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</si>
  <si>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</si>
  <si>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</si>
  <si>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</si>
  <si>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</si>
  <si>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</si>
  <si>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</si>
  <si>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</si>
  <si>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</si>
  <si>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</si>
  <si>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</si>
  <si>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</si>
  <si>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</si>
  <si>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</si>
  <si>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</si>
  <si>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</si>
  <si>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</si>
  <si>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</si>
  <si>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</si>
  <si>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</si>
  <si>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</si>
  <si>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</si>
  <si>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</si>
  <si>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</si>
  <si>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</si>
  <si>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</si>
  <si>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</si>
  <si>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</si>
  <si>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</si>
  <si>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</si>
  <si>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</si>
  <si>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</si>
  <si>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</si>
  <si>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</si>
  <si>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</si>
  <si>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</si>
  <si>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</si>
  <si>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</si>
  <si>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</si>
  <si>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</si>
  <si>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</si>
  <si>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</si>
  <si>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</si>
  <si>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</si>
  <si>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</si>
  <si>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</si>
  <si>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</si>
  <si>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</si>
  <si>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</si>
  <si>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</si>
  <si>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</si>
  <si>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</si>
  <si>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адм.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</si>
  <si>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</si>
  <si>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</si>
  <si>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</si>
  <si>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</si>
  <si>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</si>
  <si>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</si>
  <si>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</si>
  <si>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</si>
  <si>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</si>
  <si>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</si>
  <si>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</si>
  <si>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</si>
  <si>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</si>
  <si>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</si>
  <si>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</si>
  <si>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</si>
  <si>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</si>
  <si>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</si>
  <si>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     (к10+11+12+13+14)</t>
  </si>
  <si>
    <t>Общо постъпили дела през отчетния период /к 2+3+4+5/</t>
  </si>
  <si>
    <t>върнати дела за ново разглеждане под нов номер</t>
  </si>
  <si>
    <t>От несвършените дела /кол.15/ с изтекъл срок от 1 до 3 г.</t>
  </si>
  <si>
    <t>От решените дела /кол.10+11+12 /  с необявени решения с изтекъл срок над 3м.</t>
  </si>
  <si>
    <t>чл. 23, 25 и 27 НК - кумулации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</si>
  <si>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</si>
  <si>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</si>
  <si>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</si>
  <si>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</si>
  <si>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</si>
  <si>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</si>
  <si>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</si>
  <si>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</si>
  <si>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</si>
  <si>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</si>
  <si>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</si>
  <si>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</si>
  <si>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</si>
  <si>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</si>
  <si>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</si>
  <si>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</si>
  <si>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</si>
  <si>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</si>
  <si>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</si>
  <si>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</si>
  <si>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</si>
  <si>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</si>
  <si>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</si>
  <si>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</si>
  <si>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</si>
  <si>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</si>
  <si>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</si>
  <si>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</si>
  <si>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</si>
  <si>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</si>
  <si>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</si>
  <si>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От  решените дела /кол.9/ ненаписани мотиви към присъдата с изтекъл 30-дневен срок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</si>
  <si>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</si>
  <si>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</si>
  <si>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</si>
  <si>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</si>
  <si>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</si>
  <si>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</si>
  <si>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</si>
  <si>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</si>
  <si>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</si>
  <si>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</si>
  <si>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</si>
  <si>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</si>
  <si>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</si>
  <si>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</si>
  <si>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</si>
  <si>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</si>
  <si>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</si>
  <si>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</si>
  <si>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</si>
  <si>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</si>
  <si>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</si>
  <si>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</si>
  <si>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</si>
  <si>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</si>
  <si>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</si>
  <si>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</si>
  <si>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</si>
  <si>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</si>
  <si>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</si>
  <si>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</si>
  <si>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</si>
  <si>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</si>
  <si>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</si>
  <si>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</si>
  <si>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</si>
  <si>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</si>
  <si>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</si>
  <si>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</si>
  <si>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</si>
  <si>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</si>
  <si>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</si>
  <si>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</si>
  <si>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</si>
  <si>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</si>
  <si>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</si>
  <si>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</si>
  <si>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</si>
  <si>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</si>
  <si>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</si>
  <si>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</si>
  <si>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</si>
  <si>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</si>
  <si>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</si>
  <si>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</si>
  <si>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</si>
  <si>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</si>
  <si>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</si>
  <si>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</si>
  <si>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</si>
  <si>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</si>
  <si>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</si>
  <si>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</si>
  <si>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</si>
  <si>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</si>
  <si>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</si>
  <si>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</si>
  <si>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</si>
  <si>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</si>
  <si>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</si>
  <si>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</si>
  <si>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</si>
  <si>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</si>
  <si>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</si>
  <si>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</si>
  <si>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</si>
  <si>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Общо наказателни I инстанция дела/от ш.1399 до ш.2000/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</si>
  <si>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</si>
  <si>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</si>
  <si>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</si>
  <si>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</si>
  <si>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</si>
  <si>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</si>
  <si>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</si>
  <si>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</si>
  <si>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</si>
  <si>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</si>
  <si>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</si>
  <si>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</si>
  <si>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АНА Д.АВРАМОВА</t>
  </si>
  <si>
    <t>АНЕЛИЯ Д. ВЕЛИКОВА</t>
  </si>
  <si>
    <t>ВИОЛЕТА А. АЛЕКСАНДРОВА</t>
  </si>
  <si>
    <t>ДЕНИЦА Б. ПЕТКОВА - мл.с-я</t>
  </si>
  <si>
    <t>ДОБРИНКА С. СТОЕВА</t>
  </si>
  <si>
    <t>КРЕМЕНА И. КРАЕВА</t>
  </si>
  <si>
    <t>ПЛАМЕН Н. НЕДЕЛЧЕВ</t>
  </si>
  <si>
    <t>ТЕОДОРА В. ВАСИЛЕВА</t>
  </si>
  <si>
    <t>Справка за дейността на съдиите в ОС гр. СИЛИСТРА  през   ЦЯЛАТА  2015г. (ГРАЖДАНСКИ  И ТЪРГОВСКИ ДЕЛА)</t>
  </si>
  <si>
    <t>Дата: 19.01.2016г.</t>
  </si>
  <si>
    <t>Съставил: М.Йорданова</t>
  </si>
  <si>
    <t>Телефон: 086 816638</t>
  </si>
  <si>
    <t>Съдебен администратор: Й.Караджова</t>
  </si>
  <si>
    <t>Административен ръководител: Л.Хърватев</t>
  </si>
  <si>
    <t>Справка за дейността на съдиите в ОС гр.  СИЛИСТРА  през   ЦЯЛАТА  2015 г. (НАКАЗАТЕЛНИ ДЕЛА)</t>
  </si>
  <si>
    <t>АНА А. АВРАМОВА</t>
  </si>
  <si>
    <t>ВЛАДИМИР Н. ДОБРЕВ</t>
  </si>
  <si>
    <t>ДЕЯН И. ДЕНЕВ</t>
  </si>
  <si>
    <t>ЛЮДМИЛ П. ХЪРВАТЕВ</t>
  </si>
  <si>
    <t>АНА Д. АВРАМОВА</t>
  </si>
  <si>
    <t>ЛЮДМИЛ П.ХЪРВАТЕВ</t>
  </si>
  <si>
    <t xml:space="preserve">Справка за резултатите от върнати обжалвани и протестирани НАКАЗАТЕЛНИ дела на съдиите 
от ОКРЪЖЕН СЪД гр.СИЛИСТРА  през ВТОРО ШЕСТМЕСЕЧИЕ на  2015 г. </t>
  </si>
  <si>
    <t>ГАЛИНА М. ЕНЧЕВА</t>
  </si>
  <si>
    <t>ТЕМИСЛАВ М. ДИМИТРОВ - мл.с-я</t>
  </si>
  <si>
    <t xml:space="preserve">Справка за резултатите от върнати обжалвани и протестирани ГРАЖДАНСКИ и ТЪРГОВСКИ дела на съдиите 
от ОКРЪЖЕН СЪД гр. СИЛИСТРА  през ВТОРО ШЕСТМЕСЕЧИЕ на 2015 г. </t>
  </si>
  <si>
    <t>СИЛИСТРА</t>
  </si>
  <si>
    <t>месеца на 2015 г.</t>
  </si>
  <si>
    <t xml:space="preserve">Съставил: М.Йорданова </t>
  </si>
  <si>
    <t>Град: Силистра</t>
  </si>
  <si>
    <t>Дата: 20.01.2016г.</t>
  </si>
  <si>
    <t>Изготвил: М.Йорданова</t>
  </si>
  <si>
    <t>Съд.администратор: Й.Караджова</t>
  </si>
  <si>
    <t xml:space="preserve">Административен ръководител: Л.Хърватев               </t>
  </si>
  <si>
    <t>месеца  на  2015 г.</t>
  </si>
  <si>
    <t>РС гр.Дулово</t>
  </si>
  <si>
    <t>РС гр.Силистра</t>
  </si>
  <si>
    <t>РС гр.Тутракан</t>
  </si>
  <si>
    <t>ЧСИ Г.Георгиев, рег.№767</t>
  </si>
  <si>
    <t xml:space="preserve">ЧСИ Е.Юсеин, рег. №834 </t>
  </si>
  <si>
    <t>Дата: 21.01.2016г.</t>
  </si>
  <si>
    <t>Дата: 22.01.2016г.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</si>
</sst>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2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1" fillId="0" borderId="0" applyFont="0" applyFill="0" applyBorder="0" applyAlignment="0" applyProtection="0"/>
    <xf numFmtId="0" fontId="1" fillId="0" borderId="0"/>
  </cellStyleXfs>
  <cellXfs count="99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5" fillId="0" borderId="3" xfId="0" applyFont="1" applyBorder="1" applyProtection="1"/>
    <xf numFmtId="49" fontId="5" fillId="2" borderId="4" xfId="0" applyNumberFormat="1" applyFont="1" applyFill="1" applyBorder="1" applyAlignment="1" applyProtection="1">
      <alignment horizontal="center"/>
    </xf>
    <xf numFmtId="1" fontId="5" fillId="0" borderId="5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>
      <protection locked="0"/>
    </xf>
    <xf numFmtId="0" fontId="5" fillId="0" borderId="7" xfId="0" applyFont="1" applyBorder="1" applyProtection="1"/>
    <xf numFmtId="49" fontId="5" fillId="0" borderId="4" xfId="0" applyNumberFormat="1" applyFont="1" applyBorder="1" applyAlignment="1" applyProtection="1">
      <alignment horizontal="center"/>
    </xf>
    <xf numFmtId="1" fontId="5" fillId="0" borderId="8" xfId="0" applyNumberFormat="1" applyFont="1" applyFill="1" applyBorder="1" applyProtection="1">
      <protection locked="0"/>
    </xf>
    <xf numFmtId="1" fontId="5" fillId="0" borderId="9" xfId="0" applyNumberFormat="1" applyFont="1" applyFill="1" applyBorder="1" applyProtection="1">
      <protection locked="0"/>
    </xf>
    <xf numFmtId="1" fontId="5" fillId="0" borderId="10" xfId="0" applyNumberFormat="1" applyFont="1" applyFill="1" applyBorder="1" applyProtection="1">
      <protection locked="0"/>
    </xf>
    <xf numFmtId="1" fontId="5" fillId="0" borderId="11" xfId="0" applyNumberFormat="1" applyFont="1" applyFill="1" applyBorder="1" applyProtection="1">
      <protection locked="0"/>
    </xf>
    <xf numFmtId="0" fontId="5" fillId="0" borderId="8" xfId="0" applyFont="1" applyBorder="1" applyProtection="1"/>
    <xf numFmtId="49" fontId="5" fillId="0" borderId="12" xfId="0" applyNumberFormat="1" applyFont="1" applyBorder="1" applyAlignment="1" applyProtection="1">
      <alignment horizontal="center"/>
    </xf>
    <xf numFmtId="0" fontId="5" fillId="0" borderId="13" xfId="0" applyFont="1" applyBorder="1" applyProtection="1"/>
    <xf numFmtId="49" fontId="5" fillId="2" borderId="11" xfId="0" applyNumberFormat="1" applyFont="1" applyFill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/>
    </xf>
    <xf numFmtId="1" fontId="5" fillId="0" borderId="12" xfId="0" applyNumberFormat="1" applyFont="1" applyFill="1" applyBorder="1" applyProtection="1">
      <protection locked="0"/>
    </xf>
    <xf numFmtId="0" fontId="7" fillId="0" borderId="14" xfId="0" applyFont="1" applyBorder="1" applyProtection="1"/>
    <xf numFmtId="1" fontId="5" fillId="0" borderId="16" xfId="0" applyNumberFormat="1" applyFont="1" applyFill="1" applyBorder="1" applyProtection="1">
      <protection locked="0"/>
    </xf>
    <xf numFmtId="1" fontId="5" fillId="0" borderId="4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10" xfId="0" applyFont="1" applyBorder="1" applyProtection="1"/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5" fillId="0" borderId="10" xfId="0" applyFont="1" applyBorder="1" applyAlignment="1" applyProtection="1">
      <alignment vertical="top" wrapText="1"/>
    </xf>
    <xf numFmtId="49" fontId="5" fillId="0" borderId="10" xfId="0" applyNumberFormat="1" applyFont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protection locked="0"/>
    </xf>
    <xf numFmtId="0" fontId="5" fillId="0" borderId="1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Protection="1"/>
    <xf numFmtId="0" fontId="8" fillId="0" borderId="10" xfId="0" applyFont="1" applyBorder="1" applyProtection="1"/>
    <xf numFmtId="0" fontId="5" fillId="0" borderId="10" xfId="0" applyFont="1" applyFill="1" applyBorder="1" applyProtection="1"/>
    <xf numFmtId="1" fontId="7" fillId="0" borderId="1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Fill="1" applyAlignment="1" applyProtection="1">
      <protection locked="0"/>
    </xf>
    <xf numFmtId="0" fontId="5" fillId="0" borderId="10" xfId="0" applyFont="1" applyBorder="1" applyAlignment="1" applyProtection="1">
      <alignment horizontal="center" wrapText="1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5" fillId="0" borderId="19" xfId="0" applyNumberFormat="1" applyFont="1" applyFill="1" applyBorder="1" applyProtection="1">
      <protection locked="0"/>
    </xf>
    <xf numFmtId="1" fontId="7" fillId="3" borderId="14" xfId="0" applyNumberFormat="1" applyFont="1" applyFill="1" applyBorder="1" applyProtection="1"/>
    <xf numFmtId="1" fontId="7" fillId="3" borderId="20" xfId="0" applyNumberFormat="1" applyFont="1" applyFill="1" applyBorder="1" applyProtection="1"/>
    <xf numFmtId="1" fontId="7" fillId="3" borderId="21" xfId="0" applyNumberFormat="1" applyFont="1" applyFill="1" applyBorder="1" applyProtection="1"/>
    <xf numFmtId="0" fontId="5" fillId="0" borderId="10" xfId="0" applyFont="1" applyFill="1" applyBorder="1" applyAlignment="1" applyProtection="1">
      <alignment horizontal="center" vertical="center" wrapText="1"/>
    </xf>
    <xf numFmtId="1" fontId="5" fillId="0" borderId="22" xfId="0" applyNumberFormat="1" applyFont="1" applyFill="1" applyBorder="1" applyProtection="1">
      <protection locked="0"/>
    </xf>
    <xf numFmtId="1" fontId="5" fillId="0" borderId="23" xfId="0" applyNumberFormat="1" applyFont="1" applyFill="1" applyBorder="1" applyProtection="1">
      <protection locked="0"/>
    </xf>
    <xf numFmtId="1" fontId="5" fillId="0" borderId="24" xfId="0" applyNumberFormat="1" applyFont="1" applyFill="1" applyBorder="1" applyProtection="1">
      <protection locked="0"/>
    </xf>
    <xf numFmtId="1" fontId="7" fillId="3" borderId="25" xfId="0" applyNumberFormat="1" applyFont="1" applyFill="1" applyBorder="1" applyProtection="1"/>
    <xf numFmtId="1" fontId="7" fillId="3" borderId="26" xfId="0" applyNumberFormat="1" applyFont="1" applyFill="1" applyBorder="1" applyProtection="1"/>
    <xf numFmtId="1" fontId="7" fillId="3" borderId="27" xfId="0" applyNumberFormat="1" applyFont="1" applyFill="1" applyBorder="1" applyProtection="1"/>
    <xf numFmtId="1" fontId="7" fillId="3" borderId="28" xfId="0" applyNumberFormat="1" applyFont="1" applyFill="1" applyBorder="1" applyProtection="1"/>
    <xf numFmtId="1" fontId="7" fillId="3" borderId="29" xfId="0" applyNumberFormat="1" applyFont="1" applyFill="1" applyBorder="1" applyProtection="1"/>
    <xf numFmtId="1" fontId="7" fillId="3" borderId="30" xfId="0" applyNumberFormat="1" applyFont="1" applyFill="1" applyBorder="1" applyProtection="1"/>
    <xf numFmtId="1" fontId="5" fillId="0" borderId="31" xfId="0" applyNumberFormat="1" applyFont="1" applyFill="1" applyBorder="1" applyProtection="1">
      <protection locked="0"/>
    </xf>
    <xf numFmtId="1" fontId="7" fillId="3" borderId="13" xfId="0" applyNumberFormat="1" applyFont="1" applyFill="1" applyBorder="1" applyProtection="1"/>
    <xf numFmtId="1" fontId="7" fillId="3" borderId="8" xfId="0" applyNumberFormat="1" applyFont="1" applyFill="1" applyBorder="1" applyProtection="1"/>
    <xf numFmtId="1" fontId="7" fillId="3" borderId="3" xfId="0" applyNumberFormat="1" applyFont="1" applyFill="1" applyBorder="1" applyProtection="1"/>
    <xf numFmtId="0" fontId="2" fillId="5" borderId="0" xfId="0" applyFont="1" applyFill="1" applyAlignment="1" applyProtection="1"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0" fillId="4" borderId="0" xfId="0" applyFill="1"/>
    <xf numFmtId="0" fontId="12" fillId="7" borderId="33" xfId="0" applyFont="1" applyFill="1" applyBorder="1"/>
    <xf numFmtId="0" fontId="12" fillId="7" borderId="0" xfId="0" applyFont="1" applyFill="1" applyBorder="1"/>
    <xf numFmtId="164" fontId="13" fillId="7" borderId="0" xfId="0" applyNumberFormat="1" applyFont="1" applyFill="1" applyBorder="1" applyAlignment="1">
      <alignment horizontal="right"/>
    </xf>
    <xf numFmtId="0" fontId="15" fillId="7" borderId="0" xfId="0" applyFont="1" applyFill="1" applyBorder="1"/>
    <xf numFmtId="0" fontId="16" fillId="7" borderId="0" xfId="0" applyFont="1" applyFill="1" applyBorder="1"/>
    <xf numFmtId="0" fontId="18" fillId="7" borderId="34" xfId="0" applyFont="1" applyFill="1" applyBorder="1"/>
    <xf numFmtId="0" fontId="19" fillId="7" borderId="35" xfId="0" applyFont="1" applyFill="1" applyBorder="1"/>
    <xf numFmtId="0" fontId="19" fillId="7" borderId="36" xfId="0" applyFont="1" applyFill="1" applyBorder="1"/>
    <xf numFmtId="0" fontId="19" fillId="7" borderId="24" xfId="0" applyFont="1" applyFill="1" applyBorder="1"/>
    <xf numFmtId="0" fontId="19" fillId="7" borderId="37" xfId="0" applyFont="1" applyFill="1" applyBorder="1"/>
    <xf numFmtId="0" fontId="19" fillId="7" borderId="38" xfId="0" applyFont="1" applyFill="1" applyBorder="1"/>
    <xf numFmtId="0" fontId="19" fillId="7" borderId="39" xfId="0" applyFont="1" applyFill="1" applyBorder="1"/>
    <xf numFmtId="0" fontId="12" fillId="7" borderId="40" xfId="0" applyFont="1" applyFill="1" applyBorder="1"/>
    <xf numFmtId="0" fontId="12" fillId="7" borderId="41" xfId="0" applyFont="1" applyFill="1" applyBorder="1"/>
    <xf numFmtId="0" fontId="17" fillId="7" borderId="41" xfId="0" applyFont="1" applyFill="1" applyBorder="1"/>
    <xf numFmtId="0" fontId="12" fillId="7" borderId="42" xfId="0" applyFont="1" applyFill="1" applyBorder="1"/>
    <xf numFmtId="1" fontId="7" fillId="3" borderId="43" xfId="0" applyNumberFormat="1" applyFont="1" applyFill="1" applyBorder="1" applyProtection="1"/>
    <xf numFmtId="1" fontId="7" fillId="3" borderId="44" xfId="0" applyNumberFormat="1" applyFont="1" applyFill="1" applyBorder="1" applyProtection="1"/>
    <xf numFmtId="1" fontId="7" fillId="3" borderId="45" xfId="0" applyNumberFormat="1" applyFont="1" applyFill="1" applyBorder="1" applyProtection="1"/>
    <xf numFmtId="1" fontId="7" fillId="3" borderId="46" xfId="0" applyNumberFormat="1" applyFont="1" applyFill="1" applyBorder="1" applyProtection="1"/>
    <xf numFmtId="1" fontId="7" fillId="3" borderId="47" xfId="0" applyNumberFormat="1" applyFont="1" applyFill="1" applyBorder="1" applyProtection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2" fillId="0" borderId="0" xfId="0" applyNumberFormat="1" applyFont="1" applyFill="1" applyProtection="1"/>
    <xf numFmtId="0" fontId="6" fillId="0" borderId="0" xfId="0" applyNumberFormat="1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5" fillId="0" borderId="10" xfId="0" applyFont="1" applyFill="1" applyBorder="1" applyAlignment="1" applyProtection="1">
      <protection locked="0"/>
    </xf>
    <xf numFmtId="0" fontId="5" fillId="0" borderId="10" xfId="0" applyNumberFormat="1" applyFont="1" applyFill="1" applyBorder="1" applyAlignment="1" applyProtection="1">
      <protection locked="0"/>
    </xf>
    <xf numFmtId="49" fontId="5" fillId="0" borderId="10" xfId="0" applyNumberFormat="1" applyFont="1" applyFill="1" applyBorder="1" applyAlignment="1" applyProtection="1">
      <alignment horizontal="center"/>
    </xf>
    <xf numFmtId="0" fontId="5" fillId="0" borderId="10" xfId="2" applyNumberFormat="1" applyFont="1" applyFill="1" applyBorder="1" applyAlignment="1" applyProtection="1">
      <alignment horizontal="center" vertical="center" textRotation="90"/>
    </xf>
    <xf numFmtId="0" fontId="5" fillId="0" borderId="10" xfId="0" applyNumberFormat="1" applyFont="1" applyFill="1" applyBorder="1" applyAlignment="1" applyProtection="1">
      <alignment horizontal="left"/>
    </xf>
    <xf numFmtId="0" fontId="7" fillId="3" borderId="10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24" fillId="5" borderId="0" xfId="0" applyFont="1" applyFill="1" applyAlignment="1" applyProtection="1">
      <alignment vertical="center" wrapText="1"/>
      <protection locked="0"/>
    </xf>
    <xf numFmtId="0" fontId="24" fillId="6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0" borderId="0" xfId="1" applyAlignment="1" applyProtection="1">
      <protection locked="0"/>
    </xf>
    <xf numFmtId="0" fontId="2" fillId="5" borderId="0" xfId="0" applyFont="1" applyFill="1" applyProtection="1"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49" fontId="6" fillId="0" borderId="26" xfId="0" applyNumberFormat="1" applyFont="1" applyBorder="1" applyAlignment="1" applyProtection="1">
      <alignment horizontal="center"/>
    </xf>
    <xf numFmtId="1" fontId="6" fillId="0" borderId="13" xfId="0" applyNumberFormat="1" applyFont="1" applyFill="1" applyBorder="1" applyProtection="1">
      <protection locked="0"/>
    </xf>
    <xf numFmtId="1" fontId="6" fillId="0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Alignment="1" applyProtection="1">
      <alignment horizontal="right"/>
    </xf>
    <xf numFmtId="1" fontId="2" fillId="3" borderId="60" xfId="0" applyNumberFormat="1" applyFont="1" applyFill="1" applyBorder="1" applyAlignment="1" applyProtection="1">
      <alignment horizontal="right"/>
    </xf>
    <xf numFmtId="1" fontId="6" fillId="0" borderId="11" xfId="0" applyNumberFormat="1" applyFont="1" applyFill="1" applyBorder="1" applyProtection="1">
      <protection locked="0"/>
    </xf>
    <xf numFmtId="1" fontId="2" fillId="3" borderId="75" xfId="0" applyNumberFormat="1" applyFont="1" applyFill="1" applyBorder="1" applyProtection="1"/>
    <xf numFmtId="1" fontId="2" fillId="3" borderId="26" xfId="0" applyNumberFormat="1" applyFont="1" applyFill="1" applyBorder="1" applyProtection="1"/>
    <xf numFmtId="0" fontId="2" fillId="0" borderId="67" xfId="0" applyFont="1" applyBorder="1" applyProtection="1"/>
    <xf numFmtId="49" fontId="2" fillId="0" borderId="64" xfId="0" applyNumberFormat="1" applyFont="1" applyBorder="1" applyAlignment="1" applyProtection="1">
      <alignment horizontal="center"/>
    </xf>
    <xf numFmtId="1" fontId="2" fillId="3" borderId="67" xfId="0" applyNumberFormat="1" applyFont="1" applyFill="1" applyBorder="1" applyProtection="1"/>
    <xf numFmtId="0" fontId="2" fillId="0" borderId="0" xfId="0" applyFont="1" applyProtection="1"/>
    <xf numFmtId="0" fontId="2" fillId="0" borderId="80" xfId="0" applyFont="1" applyBorder="1" applyAlignment="1" applyProtection="1">
      <alignment horizontal="center"/>
    </xf>
    <xf numFmtId="0" fontId="6" fillId="0" borderId="10" xfId="0" applyFont="1" applyBorder="1" applyProtection="1"/>
    <xf numFmtId="1" fontId="2" fillId="0" borderId="10" xfId="0" applyNumberFormat="1" applyFont="1" applyBorder="1" applyProtection="1">
      <protection locked="0"/>
    </xf>
    <xf numFmtId="1" fontId="2" fillId="0" borderId="10" xfId="0" applyNumberFormat="1" applyFont="1" applyBorder="1" applyAlignment="1" applyProtection="1">
      <alignment horizontal="right" vertical="justify"/>
      <protection locked="0"/>
    </xf>
    <xf numFmtId="0" fontId="6" fillId="0" borderId="9" xfId="0" applyFont="1" applyBorder="1" applyAlignment="1" applyProtection="1">
      <alignment horizontal="center"/>
    </xf>
    <xf numFmtId="1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0" fontId="6" fillId="0" borderId="60" xfId="0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protection locked="0"/>
    </xf>
    <xf numFmtId="0" fontId="6" fillId="0" borderId="0" xfId="0" applyFont="1" applyBorder="1" applyAlignment="1" applyProtection="1"/>
    <xf numFmtId="1" fontId="2" fillId="0" borderId="0" xfId="0" applyNumberFormat="1" applyFont="1" applyBorder="1" applyAlignment="1" applyProtection="1">
      <protection locked="0"/>
    </xf>
    <xf numFmtId="0" fontId="3" fillId="0" borderId="0" xfId="0" applyFont="1" applyAlignment="1" applyProtection="1"/>
    <xf numFmtId="0" fontId="2" fillId="6" borderId="0" xfId="0" applyFont="1" applyFill="1" applyAlignment="1" applyProtection="1">
      <protection locked="0"/>
    </xf>
    <xf numFmtId="0" fontId="2" fillId="0" borderId="0" xfId="0" applyFont="1" applyAlignment="1" applyProtection="1"/>
    <xf numFmtId="0" fontId="5" fillId="0" borderId="2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1" fontId="6" fillId="0" borderId="13" xfId="0" applyNumberFormat="1" applyFont="1" applyFill="1" applyBorder="1" applyAlignment="1" applyProtection="1">
      <alignment vertical="top" wrapText="1"/>
      <protection locked="0"/>
    </xf>
    <xf numFmtId="1" fontId="6" fillId="0" borderId="10" xfId="0" applyNumberFormat="1" applyFont="1" applyFill="1" applyBorder="1" applyAlignment="1" applyProtection="1">
      <alignment vertical="top" wrapText="1"/>
      <protection locked="0"/>
    </xf>
    <xf numFmtId="1" fontId="6" fillId="0" borderId="11" xfId="0" applyNumberFormat="1" applyFont="1" applyFill="1" applyBorder="1" applyAlignment="1" applyProtection="1">
      <alignment vertical="top" wrapText="1"/>
      <protection locked="0"/>
    </xf>
    <xf numFmtId="1" fontId="6" fillId="0" borderId="26" xfId="0" applyNumberFormat="1" applyFont="1" applyFill="1" applyBorder="1" applyAlignment="1" applyProtection="1">
      <alignment vertical="top" wrapText="1"/>
      <protection locked="0"/>
    </xf>
    <xf numFmtId="1" fontId="6" fillId="0" borderId="44" xfId="0" applyNumberFormat="1" applyFont="1" applyFill="1" applyBorder="1" applyProtection="1">
      <protection locked="0"/>
    </xf>
    <xf numFmtId="0" fontId="5" fillId="0" borderId="73" xfId="0" applyFont="1" applyBorder="1" applyAlignment="1" applyProtection="1">
      <alignment vertical="top" wrapText="1"/>
    </xf>
    <xf numFmtId="49" fontId="5" fillId="0" borderId="11" xfId="0" applyNumberFormat="1" applyFont="1" applyBorder="1" applyAlignment="1" applyProtection="1">
      <alignment horizontal="center" vertical="top" wrapText="1"/>
    </xf>
    <xf numFmtId="49" fontId="5" fillId="0" borderId="12" xfId="0" applyNumberFormat="1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vertical="justify"/>
    </xf>
    <xf numFmtId="0" fontId="5" fillId="0" borderId="13" xfId="0" applyFont="1" applyBorder="1" applyAlignment="1" applyProtection="1">
      <alignment horizontal="justify" vertical="justify"/>
    </xf>
    <xf numFmtId="1" fontId="6" fillId="0" borderId="13" xfId="0" applyNumberFormat="1" applyFont="1" applyFill="1" applyBorder="1" applyAlignment="1" applyProtection="1">
      <alignment horizontal="right" vertical="top" wrapText="1"/>
      <protection locked="0"/>
    </xf>
    <xf numFmtId="1" fontId="6" fillId="0" borderId="10" xfId="0" applyNumberFormat="1" applyFont="1" applyFill="1" applyBorder="1" applyAlignment="1" applyProtection="1">
      <alignment horizontal="right" vertical="top" wrapText="1"/>
      <protection locked="0"/>
    </xf>
    <xf numFmtId="1" fontId="6" fillId="0" borderId="11" xfId="0" applyNumberFormat="1" applyFont="1" applyFill="1" applyBorder="1" applyAlignment="1" applyProtection="1">
      <alignment horizontal="right" vertical="top" wrapText="1"/>
      <protection locked="0"/>
    </xf>
    <xf numFmtId="1" fontId="6" fillId="0" borderId="26" xfId="0" applyNumberFormat="1" applyFont="1" applyFill="1" applyBorder="1" applyAlignment="1" applyProtection="1">
      <alignment horizontal="right" vertical="top" wrapText="1"/>
      <protection locked="0"/>
    </xf>
    <xf numFmtId="1" fontId="6" fillId="0" borderId="13" xfId="0" applyNumberFormat="1" applyFont="1" applyFill="1" applyBorder="1" applyAlignment="1" applyProtection="1">
      <alignment horizontal="right"/>
      <protection locked="0"/>
    </xf>
    <xf numFmtId="1" fontId="6" fillId="0" borderId="10" xfId="0" applyNumberFormat="1" applyFont="1" applyFill="1" applyBorder="1" applyAlignment="1" applyProtection="1">
      <alignment horizontal="right"/>
      <protection locked="0"/>
    </xf>
    <xf numFmtId="1" fontId="6" fillId="0" borderId="11" xfId="0" applyNumberFormat="1" applyFont="1" applyFill="1" applyBorder="1" applyAlignment="1" applyProtection="1">
      <alignment horizontal="right"/>
      <protection locked="0"/>
    </xf>
    <xf numFmtId="1" fontId="6" fillId="0" borderId="44" xfId="0" applyNumberFormat="1" applyFont="1" applyFill="1" applyBorder="1" applyAlignment="1" applyProtection="1">
      <alignment horizontal="right"/>
      <protection locked="0"/>
    </xf>
    <xf numFmtId="1" fontId="6" fillId="0" borderId="13" xfId="0" applyNumberFormat="1" applyFont="1" applyFill="1" applyBorder="1" applyAlignment="1" applyProtection="1">
      <alignment wrapText="1"/>
      <protection locked="0"/>
    </xf>
    <xf numFmtId="1" fontId="6" fillId="0" borderId="10" xfId="0" applyNumberFormat="1" applyFont="1" applyFill="1" applyBorder="1" applyAlignment="1" applyProtection="1">
      <alignment wrapText="1"/>
      <protection locked="0"/>
    </xf>
    <xf numFmtId="1" fontId="6" fillId="0" borderId="11" xfId="0" applyNumberFormat="1" applyFont="1" applyFill="1" applyBorder="1" applyAlignment="1" applyProtection="1">
      <alignment wrapText="1"/>
      <protection locked="0"/>
    </xf>
    <xf numFmtId="1" fontId="6" fillId="0" borderId="26" xfId="0" applyNumberFormat="1" applyFont="1" applyFill="1" applyBorder="1" applyAlignment="1" applyProtection="1">
      <alignment wrapText="1"/>
      <protection locked="0"/>
    </xf>
    <xf numFmtId="1" fontId="6" fillId="0" borderId="8" xfId="0" applyNumberFormat="1" applyFont="1" applyFill="1" applyBorder="1" applyAlignment="1" applyProtection="1">
      <alignment vertical="top" wrapText="1"/>
      <protection locked="0"/>
    </xf>
    <xf numFmtId="1" fontId="6" fillId="0" borderId="9" xfId="0" applyNumberFormat="1" applyFont="1" applyFill="1" applyBorder="1" applyAlignment="1" applyProtection="1">
      <alignment vertical="top" wrapText="1"/>
      <protection locked="0"/>
    </xf>
    <xf numFmtId="1" fontId="6" fillId="0" borderId="12" xfId="0" applyNumberFormat="1" applyFont="1" applyFill="1" applyBorder="1" applyAlignment="1" applyProtection="1">
      <alignment vertical="top" wrapText="1"/>
      <protection locked="0"/>
    </xf>
    <xf numFmtId="1" fontId="6" fillId="0" borderId="27" xfId="0" applyNumberFormat="1" applyFont="1" applyFill="1" applyBorder="1" applyAlignment="1" applyProtection="1">
      <alignment vertical="top" wrapText="1"/>
      <protection locked="0"/>
    </xf>
    <xf numFmtId="1" fontId="6" fillId="0" borderId="8" xfId="0" applyNumberFormat="1" applyFont="1" applyFill="1" applyBorder="1" applyProtection="1">
      <protection locked="0"/>
    </xf>
    <xf numFmtId="1" fontId="6" fillId="0" borderId="9" xfId="0" applyNumberFormat="1" applyFont="1" applyFill="1" applyBorder="1" applyProtection="1">
      <protection locked="0"/>
    </xf>
    <xf numFmtId="1" fontId="6" fillId="0" borderId="12" xfId="0" applyNumberFormat="1" applyFont="1" applyFill="1" applyBorder="1" applyProtection="1">
      <protection locked="0"/>
    </xf>
    <xf numFmtId="1" fontId="6" fillId="0" borderId="45" xfId="0" applyNumberFormat="1" applyFont="1" applyFill="1" applyBorder="1" applyProtection="1">
      <protection locked="0"/>
    </xf>
    <xf numFmtId="0" fontId="5" fillId="0" borderId="30" xfId="0" applyFont="1" applyBorder="1" applyAlignment="1" applyProtection="1">
      <alignment vertical="justify"/>
    </xf>
    <xf numFmtId="49" fontId="5" fillId="0" borderId="59" xfId="0" applyNumberFormat="1" applyFont="1" applyBorder="1" applyAlignment="1" applyProtection="1">
      <alignment horizontal="center"/>
    </xf>
    <xf numFmtId="1" fontId="6" fillId="0" borderId="30" xfId="0" applyNumberFormat="1" applyFont="1" applyFill="1" applyBorder="1" applyAlignment="1" applyProtection="1">
      <alignment vertical="top" wrapText="1"/>
      <protection locked="0"/>
    </xf>
    <xf numFmtId="1" fontId="6" fillId="0" borderId="57" xfId="0" applyNumberFormat="1" applyFont="1" applyFill="1" applyBorder="1" applyAlignment="1" applyProtection="1">
      <alignment vertical="top" wrapText="1"/>
      <protection locked="0"/>
    </xf>
    <xf numFmtId="1" fontId="6" fillId="0" borderId="59" xfId="0" applyNumberFormat="1" applyFont="1" applyFill="1" applyBorder="1" applyAlignment="1" applyProtection="1">
      <alignment vertical="top" wrapText="1"/>
      <protection locked="0"/>
    </xf>
    <xf numFmtId="1" fontId="6" fillId="0" borderId="25" xfId="0" applyNumberFormat="1" applyFont="1" applyFill="1" applyBorder="1" applyAlignment="1" applyProtection="1">
      <alignment vertical="top" wrapText="1"/>
      <protection locked="0"/>
    </xf>
    <xf numFmtId="1" fontId="6" fillId="0" borderId="59" xfId="0" applyNumberFormat="1" applyFont="1" applyFill="1" applyBorder="1" applyAlignment="1" applyProtection="1">
      <protection locked="0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59" xfId="0" applyNumberFormat="1" applyFont="1" applyFill="1" applyBorder="1" applyProtection="1">
      <protection locked="0"/>
    </xf>
    <xf numFmtId="49" fontId="2" fillId="0" borderId="30" xfId="0" applyNumberFormat="1" applyFont="1" applyFill="1" applyBorder="1" applyAlignment="1" applyProtection="1">
      <alignment horizontal="center"/>
    </xf>
    <xf numFmtId="49" fontId="2" fillId="0" borderId="59" xfId="0" applyNumberFormat="1" applyFont="1" applyFill="1" applyBorder="1" applyAlignment="1" applyProtection="1">
      <alignment horizontal="center"/>
    </xf>
    <xf numFmtId="49" fontId="2" fillId="0" borderId="57" xfId="0" applyNumberFormat="1" applyFont="1" applyFill="1" applyBorder="1" applyAlignment="1" applyProtection="1">
      <alignment horizontal="center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protection locked="0"/>
    </xf>
    <xf numFmtId="49" fontId="2" fillId="0" borderId="8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 wrapText="1"/>
    </xf>
    <xf numFmtId="0" fontId="5" fillId="0" borderId="67" xfId="0" applyFont="1" applyBorder="1" applyProtection="1"/>
    <xf numFmtId="49" fontId="5" fillId="0" borderId="65" xfId="0" applyNumberFormat="1" applyFont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5" fillId="0" borderId="10" xfId="0" applyFont="1" applyBorder="1" applyProtection="1">
      <protection locked="0"/>
    </xf>
    <xf numFmtId="0" fontId="7" fillId="0" borderId="0" xfId="0" applyFont="1" applyFill="1" applyBorder="1" applyProtection="1"/>
    <xf numFmtId="0" fontId="5" fillId="0" borderId="27" xfId="0" applyFont="1" applyBorder="1" applyProtection="1"/>
    <xf numFmtId="0" fontId="5" fillId="0" borderId="61" xfId="0" applyFont="1" applyBorder="1" applyProtection="1"/>
    <xf numFmtId="0" fontId="7" fillId="0" borderId="0" xfId="0" applyFont="1" applyProtection="1"/>
    <xf numFmtId="0" fontId="5" fillId="0" borderId="10" xfId="0" applyFont="1" applyBorder="1" applyAlignment="1" applyProtection="1">
      <alignment horizontal="justify"/>
    </xf>
    <xf numFmtId="0" fontId="5" fillId="0" borderId="10" xfId="0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0" fontId="5" fillId="4" borderId="10" xfId="0" applyFont="1" applyFill="1" applyBorder="1" applyProtection="1"/>
    <xf numFmtId="0" fontId="5" fillId="0" borderId="10" xfId="0" applyFont="1" applyBorder="1" applyAlignment="1" applyProtection="1">
      <alignment wrapText="1"/>
    </xf>
    <xf numFmtId="0" fontId="23" fillId="0" borderId="0" xfId="0" applyFont="1" applyAlignment="1" applyProtection="1"/>
    <xf numFmtId="0" fontId="6" fillId="6" borderId="0" xfId="0" applyFont="1" applyFill="1" applyProtection="1">
      <protection locked="0"/>
    </xf>
    <xf numFmtId="0" fontId="6" fillId="0" borderId="13" xfId="0" applyFont="1" applyBorder="1" applyProtection="1">
      <protection locked="0"/>
    </xf>
    <xf numFmtId="49" fontId="6" fillId="0" borderId="11" xfId="0" applyNumberFormat="1" applyFont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right"/>
    </xf>
    <xf numFmtId="1" fontId="2" fillId="3" borderId="44" xfId="0" applyNumberFormat="1" applyFont="1" applyFill="1" applyBorder="1" applyAlignment="1" applyProtection="1">
      <alignment horizontal="right"/>
    </xf>
    <xf numFmtId="0" fontId="6" fillId="0" borderId="8" xfId="0" applyFont="1" applyBorder="1" applyProtection="1">
      <protection locked="0"/>
    </xf>
    <xf numFmtId="1" fontId="6" fillId="0" borderId="8" xfId="0" applyNumberFormat="1" applyFont="1" applyFill="1" applyBorder="1" applyAlignment="1" applyProtection="1">
      <alignment horizontal="right"/>
      <protection locked="0"/>
    </xf>
    <xf numFmtId="1" fontId="6" fillId="0" borderId="9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Protection="1"/>
    <xf numFmtId="49" fontId="6" fillId="0" borderId="15" xfId="0" applyNumberFormat="1" applyFont="1" applyBorder="1" applyAlignment="1" applyProtection="1">
      <alignment horizontal="center"/>
    </xf>
    <xf numFmtId="1" fontId="2" fillId="3" borderId="14" xfId="0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49" fontId="6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6" fillId="0" borderId="0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1" fontId="2" fillId="0" borderId="1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/>
    <xf numFmtId="0" fontId="6" fillId="0" borderId="10" xfId="0" applyFont="1" applyBorder="1" applyAlignment="1" applyProtection="1">
      <alignment vertical="center" wrapText="1"/>
    </xf>
    <xf numFmtId="0" fontId="6" fillId="4" borderId="10" xfId="0" applyFont="1" applyFill="1" applyBorder="1" applyAlignment="1" applyProtection="1">
      <alignment vertical="center" wrapText="1"/>
    </xf>
    <xf numFmtId="0" fontId="2" fillId="4" borderId="80" xfId="0" applyFont="1" applyFill="1" applyBorder="1" applyAlignment="1">
      <alignment horizontal="left" vertical="center" wrapText="1"/>
    </xf>
    <xf numFmtId="0" fontId="6" fillId="4" borderId="60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4" borderId="13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60" xfId="0" applyFill="1" applyBorder="1"/>
    <xf numFmtId="0" fontId="0" fillId="0" borderId="47" xfId="0" applyBorder="1"/>
    <xf numFmtId="0" fontId="0" fillId="0" borderId="68" xfId="0" applyBorder="1"/>
    <xf numFmtId="0" fontId="6" fillId="4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6" fillId="4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4" borderId="67" xfId="0" applyFill="1" applyBorder="1"/>
    <xf numFmtId="0" fontId="0" fillId="4" borderId="54" xfId="0" applyFill="1" applyBorder="1"/>
    <xf numFmtId="0" fontId="0" fillId="4" borderId="65" xfId="0" applyFill="1" applyBorder="1"/>
    <xf numFmtId="0" fontId="0" fillId="4" borderId="63" xfId="0" applyFill="1" applyBorder="1"/>
    <xf numFmtId="0" fontId="3" fillId="0" borderId="0" xfId="0" applyFont="1" applyFill="1"/>
    <xf numFmtId="0" fontId="2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4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1" fontId="5" fillId="0" borderId="81" xfId="0" applyNumberFormat="1" applyFont="1" applyFill="1" applyBorder="1" applyProtection="1">
      <protection locked="0"/>
    </xf>
    <xf numFmtId="1" fontId="5" fillId="0" borderId="27" xfId="0" applyNumberFormat="1" applyFont="1" applyFill="1" applyBorder="1" applyProtection="1">
      <protection locked="0"/>
    </xf>
    <xf numFmtId="1" fontId="5" fillId="0" borderId="78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vertical="center" wrapText="1"/>
    </xf>
    <xf numFmtId="0" fontId="12" fillId="7" borderId="52" xfId="0" applyFont="1" applyFill="1" applyBorder="1"/>
    <xf numFmtId="0" fontId="12" fillId="7" borderId="48" xfId="0" applyFont="1" applyFill="1" applyBorder="1"/>
    <xf numFmtId="0" fontId="12" fillId="7" borderId="37" xfId="0" applyFont="1" applyFill="1" applyBorder="1"/>
    <xf numFmtId="164" fontId="13" fillId="7" borderId="38" xfId="0" applyNumberFormat="1" applyFont="1" applyFill="1" applyBorder="1" applyAlignment="1">
      <alignment horizontal="right"/>
    </xf>
    <xf numFmtId="0" fontId="21" fillId="7" borderId="38" xfId="0" applyFont="1" applyFill="1" applyBorder="1"/>
    <xf numFmtId="0" fontId="18" fillId="7" borderId="39" xfId="0" applyFont="1" applyFill="1" applyBorder="1"/>
    <xf numFmtId="0" fontId="8" fillId="10" borderId="64" xfId="0" applyFont="1" applyFill="1" applyBorder="1" applyAlignment="1" applyProtection="1">
      <alignment horizontal="center" vertical="center" wrapText="1"/>
      <protection locked="0"/>
    </xf>
    <xf numFmtId="0" fontId="8" fillId="10" borderId="27" xfId="0" applyFont="1" applyFill="1" applyBorder="1" applyAlignment="1" applyProtection="1">
      <alignment horizontal="center" vertical="center" wrapText="1"/>
      <protection locked="0"/>
    </xf>
    <xf numFmtId="0" fontId="8" fillId="10" borderId="54" xfId="0" applyFont="1" applyFill="1" applyBorder="1" applyAlignment="1" applyProtection="1">
      <alignment horizontal="center" vertical="center" wrapText="1"/>
      <protection locked="0"/>
    </xf>
    <xf numFmtId="0" fontId="8" fillId="10" borderId="9" xfId="0" applyFont="1" applyFill="1" applyBorder="1" applyAlignment="1" applyProtection="1">
      <alignment horizontal="center" vertical="center" wrapText="1"/>
      <protection locked="0"/>
    </xf>
    <xf numFmtId="0" fontId="8" fillId="10" borderId="61" xfId="0" applyFont="1" applyFill="1" applyBorder="1" applyAlignment="1" applyProtection="1">
      <alignment horizontal="center" vertical="center" wrapText="1"/>
      <protection locked="0"/>
    </xf>
    <xf numFmtId="0" fontId="8" fillId="10" borderId="63" xfId="0" applyFont="1" applyFill="1" applyBorder="1" applyAlignment="1" applyProtection="1">
      <alignment horizontal="center" vertical="center" wrapText="1"/>
      <protection locked="0"/>
    </xf>
    <xf numFmtId="0" fontId="8" fillId="10" borderId="47" xfId="0" applyFont="1" applyFill="1" applyBorder="1" applyAlignment="1" applyProtection="1">
      <alignment horizontal="center" vertical="center" wrapText="1"/>
      <protection locked="0"/>
    </xf>
    <xf numFmtId="0" fontId="8" fillId="10" borderId="39" xfId="0" applyFont="1" applyFill="1" applyBorder="1" applyAlignment="1" applyProtection="1">
      <alignment horizontal="center" vertical="center" wrapText="1"/>
      <protection locked="0"/>
    </xf>
    <xf numFmtId="0" fontId="8" fillId="10" borderId="45" xfId="0" applyFont="1" applyFill="1" applyBorder="1" applyAlignment="1" applyProtection="1">
      <alignment horizontal="center" vertical="center" wrapText="1"/>
      <protection locked="0"/>
    </xf>
    <xf numFmtId="0" fontId="8" fillId="10" borderId="65" xfId="0" applyFont="1" applyFill="1" applyBorder="1" applyAlignment="1" applyProtection="1">
      <alignment horizontal="center" vertical="center" wrapText="1"/>
      <protection locked="0"/>
    </xf>
    <xf numFmtId="0" fontId="8" fillId="10" borderId="68" xfId="0" applyFont="1" applyFill="1" applyBorder="1" applyAlignment="1" applyProtection="1">
      <alignment horizontal="center" vertical="center" wrapText="1"/>
      <protection locked="0"/>
    </xf>
    <xf numFmtId="0" fontId="8" fillId="10" borderId="66" xfId="0" applyFont="1" applyFill="1" applyBorder="1" applyAlignment="1" applyProtection="1">
      <alignment horizontal="center" vertical="center" wrapText="1"/>
      <protection locked="0"/>
    </xf>
    <xf numFmtId="0" fontId="8" fillId="10" borderId="18" xfId="0" applyFont="1" applyFill="1" applyBorder="1" applyAlignment="1" applyProtection="1">
      <alignment horizontal="center" vertical="center" wrapText="1"/>
      <protection locked="0"/>
    </xf>
    <xf numFmtId="0" fontId="8" fillId="10" borderId="12" xfId="0" applyFont="1" applyFill="1" applyBorder="1" applyAlignment="1" applyProtection="1">
      <alignment horizontal="center" vertical="center" wrapText="1"/>
      <protection locked="0"/>
    </xf>
    <xf numFmtId="0" fontId="8" fillId="10" borderId="62" xfId="0" applyFont="1" applyFill="1" applyBorder="1" applyAlignment="1" applyProtection="1">
      <alignment horizontal="center" vertical="center" wrapText="1"/>
      <protection locked="0"/>
    </xf>
    <xf numFmtId="0" fontId="8" fillId="10" borderId="72" xfId="0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8" fillId="10" borderId="37" xfId="0" applyFont="1" applyFill="1" applyBorder="1" applyAlignment="1" applyProtection="1">
      <alignment horizontal="center" vertical="center" wrapText="1"/>
      <protection locked="0"/>
    </xf>
    <xf numFmtId="0" fontId="8" fillId="10" borderId="6" xfId="0" applyFont="1" applyFill="1" applyBorder="1" applyAlignment="1" applyProtection="1">
      <alignment horizontal="center" vertical="center" wrapText="1"/>
      <protection locked="0"/>
    </xf>
    <xf numFmtId="0" fontId="8" fillId="10" borderId="71" xfId="0" applyFont="1" applyFill="1" applyBorder="1" applyAlignment="1" applyProtection="1">
      <alignment horizontal="center" vertical="center" wrapText="1"/>
      <protection locked="0"/>
    </xf>
    <xf numFmtId="0" fontId="8" fillId="10" borderId="52" xfId="0" applyFont="1" applyFill="1" applyBorder="1" applyAlignment="1" applyProtection="1">
      <alignment horizontal="center" vertical="center" wrapText="1"/>
      <protection locked="0"/>
    </xf>
    <xf numFmtId="0" fontId="8" fillId="10" borderId="48" xfId="0" applyFont="1" applyFill="1" applyBorder="1" applyAlignment="1" applyProtection="1">
      <alignment horizontal="center" vertical="center" wrapText="1"/>
      <protection locked="0"/>
    </xf>
    <xf numFmtId="0" fontId="8" fillId="10" borderId="78" xfId="0" applyFont="1" applyFill="1" applyBorder="1" applyAlignment="1" applyProtection="1">
      <alignment horizontal="center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2" fillId="9" borderId="35" xfId="0" applyFont="1" applyFill="1" applyBorder="1" applyAlignment="1">
      <alignment vertical="center"/>
    </xf>
    <xf numFmtId="0" fontId="32" fillId="9" borderId="36" xfId="0" applyFont="1" applyFill="1" applyBorder="1" applyAlignment="1">
      <alignment vertical="center"/>
    </xf>
    <xf numFmtId="0" fontId="32" fillId="9" borderId="24" xfId="0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13" xfId="0" applyFont="1" applyFill="1" applyBorder="1" applyAlignment="1" applyProtection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4" borderId="46" xfId="0" applyFill="1" applyBorder="1" applyAlignment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1" fillId="4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1" fillId="0" borderId="0" xfId="0" applyFont="1" applyProtection="1">
      <protection locked="0"/>
    </xf>
    <xf numFmtId="0" fontId="1" fillId="0" borderId="0" xfId="0" applyFont="1" applyAlignment="1">
      <alignment horizontal="left" vertical="top"/>
    </xf>
    <xf numFmtId="0" fontId="34" fillId="0" borderId="0" xfId="0" applyFont="1" applyAlignment="1">
      <alignment vertical="top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0" fillId="4" borderId="44" xfId="0" applyFill="1" applyBorder="1"/>
    <xf numFmtId="0" fontId="2" fillId="4" borderId="11" xfId="0" applyFont="1" applyFill="1" applyBorder="1" applyAlignment="1">
      <alignment horizontal="left" vertical="center" wrapText="1"/>
    </xf>
    <xf numFmtId="0" fontId="8" fillId="8" borderId="43" xfId="0" applyFont="1" applyFill="1" applyBorder="1" applyAlignment="1" applyProtection="1">
      <alignment horizontal="center" vertical="center" wrapText="1"/>
    </xf>
    <xf numFmtId="0" fontId="8" fillId="8" borderId="56" xfId="0" applyFont="1" applyFill="1" applyBorder="1" applyAlignment="1" applyProtection="1">
      <alignment horizontal="center" vertical="center" wrapText="1"/>
    </xf>
    <xf numFmtId="0" fontId="8" fillId="8" borderId="25" xfId="0" applyFont="1" applyFill="1" applyBorder="1" applyAlignment="1" applyProtection="1">
      <alignment horizontal="center" vertical="center" wrapText="1"/>
    </xf>
    <xf numFmtId="0" fontId="8" fillId="8" borderId="59" xfId="0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9" fontId="8" fillId="8" borderId="59" xfId="3" applyFont="1" applyFill="1" applyBorder="1" applyAlignment="1" applyProtection="1">
      <alignment horizontal="center" vertical="center" wrapText="1"/>
    </xf>
    <xf numFmtId="0" fontId="8" fillId="8" borderId="44" xfId="0" applyFont="1" applyFill="1" applyBorder="1" applyAlignment="1" applyProtection="1">
      <alignment horizontal="center" vertical="center" wrapText="1"/>
    </xf>
    <xf numFmtId="0" fontId="8" fillId="8" borderId="60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10" xfId="0" applyFont="1" applyFill="1" applyBorder="1" applyAlignment="1" applyProtection="1">
      <alignment horizontal="center" vertical="center" wrapText="1"/>
    </xf>
    <xf numFmtId="9" fontId="8" fillId="8" borderId="11" xfId="3" applyFont="1" applyFill="1" applyBorder="1" applyAlignment="1" applyProtection="1">
      <alignment horizontal="center" vertical="center" wrapText="1"/>
    </xf>
    <xf numFmtId="0" fontId="8" fillId="8" borderId="47" xfId="0" applyFont="1" applyFill="1" applyBorder="1" applyAlignment="1" applyProtection="1">
      <alignment horizontal="center" vertical="center" wrapText="1"/>
    </xf>
    <xf numFmtId="0" fontId="8" fillId="8" borderId="63" xfId="0" applyFont="1" applyFill="1" applyBorder="1" applyAlignment="1" applyProtection="1">
      <alignment horizontal="center" vertical="center" wrapText="1"/>
    </xf>
    <xf numFmtId="0" fontId="8" fillId="8" borderId="54" xfId="0" applyFont="1" applyFill="1" applyBorder="1" applyAlignment="1" applyProtection="1">
      <alignment horizontal="center" vertical="center" wrapText="1"/>
    </xf>
    <xf numFmtId="9" fontId="8" fillId="8" borderId="65" xfId="3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 wrapText="1"/>
    </xf>
    <xf numFmtId="0" fontId="8" fillId="8" borderId="70" xfId="0" applyFont="1" applyFill="1" applyBorder="1" applyAlignment="1" applyProtection="1">
      <alignment horizontal="center" vertical="center" wrapText="1"/>
    </xf>
    <xf numFmtId="0" fontId="8" fillId="8" borderId="16" xfId="0" applyFont="1" applyFill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 wrapText="1"/>
    </xf>
    <xf numFmtId="0" fontId="8" fillId="8" borderId="29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9" fontId="8" fillId="8" borderId="26" xfId="3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55" xfId="0" applyFont="1" applyFill="1" applyBorder="1" applyAlignment="1" applyProtection="1">
      <alignment horizontal="center" vertical="center" wrapText="1"/>
    </xf>
    <xf numFmtId="0" fontId="8" fillId="8" borderId="85" xfId="0" applyFont="1" applyFill="1" applyBorder="1" applyAlignment="1" applyProtection="1">
      <alignment horizontal="center" vertical="center" wrapText="1"/>
    </xf>
    <xf numFmtId="0" fontId="8" fillId="8" borderId="82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  <protection locked="0"/>
    </xf>
    <xf numFmtId="0" fontId="8" fillId="8" borderId="72" xfId="0" applyFont="1" applyFill="1" applyBorder="1" applyAlignment="1" applyProtection="1">
      <alignment horizontal="center" vertical="center" wrapText="1"/>
    </xf>
    <xf numFmtId="0" fontId="8" fillId="8" borderId="65" xfId="0" applyFont="1" applyFill="1" applyBorder="1" applyAlignment="1" applyProtection="1">
      <alignment horizontal="center" vertical="center" wrapText="1"/>
    </xf>
    <xf numFmtId="0" fontId="8" fillId="8" borderId="80" xfId="0" applyFont="1" applyFill="1" applyBorder="1" applyAlignment="1" applyProtection="1">
      <alignment horizontal="center" vertical="center" wrapText="1"/>
    </xf>
    <xf numFmtId="0" fontId="8" fillId="8" borderId="69" xfId="0" applyFont="1" applyFill="1" applyBorder="1" applyAlignment="1" applyProtection="1">
      <alignment horizontal="center" vertical="center" wrapText="1"/>
    </xf>
    <xf numFmtId="0" fontId="8" fillId="8" borderId="39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9" fontId="8" fillId="8" borderId="12" xfId="3" applyFont="1" applyFill="1" applyBorder="1" applyAlignment="1" applyProtection="1">
      <alignment horizontal="center" vertical="center" wrapText="1"/>
    </xf>
    <xf numFmtId="0" fontId="8" fillId="8" borderId="59" xfId="0" applyFont="1" applyFill="1" applyBorder="1" applyAlignment="1" applyProtection="1">
      <alignment horizontal="center" vertical="center" wrapText="1"/>
      <protection locked="0"/>
    </xf>
    <xf numFmtId="0" fontId="8" fillId="8" borderId="58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  <protection locked="0"/>
    </xf>
    <xf numFmtId="0" fontId="8" fillId="8" borderId="61" xfId="0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9" xfId="0" applyFont="1" applyFill="1" applyBorder="1" applyAlignment="1" applyProtection="1">
      <alignment horizontal="center" vertical="center" wrapText="1"/>
      <protection locked="0"/>
    </xf>
    <xf numFmtId="0" fontId="8" fillId="8" borderId="17" xfId="0" applyFont="1" applyFill="1" applyBorder="1" applyAlignment="1" applyProtection="1">
      <alignment horizontal="center" vertical="center" wrapText="1"/>
      <protection locked="0"/>
    </xf>
    <xf numFmtId="0" fontId="8" fillId="8" borderId="18" xfId="0" applyFont="1" applyFill="1" applyBorder="1" applyAlignment="1" applyProtection="1">
      <alignment horizontal="centerContinuous" vertical="center" wrapText="1"/>
      <protection locked="0"/>
    </xf>
    <xf numFmtId="0" fontId="8" fillId="8" borderId="62" xfId="0" applyFont="1" applyFill="1" applyBorder="1" applyAlignment="1" applyProtection="1">
      <alignment horizontal="centerContinuous" vertical="center" wrapText="1"/>
      <protection locked="0"/>
    </xf>
    <xf numFmtId="0" fontId="8" fillId="8" borderId="61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vertical="center" wrapText="1"/>
      <protection locked="0"/>
    </xf>
    <xf numFmtId="0" fontId="8" fillId="8" borderId="10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46" xfId="0" applyFont="1" applyFill="1" applyBorder="1" applyAlignment="1" applyProtection="1">
      <alignment horizontal="center" vertical="center" wrapText="1"/>
      <protection locked="0"/>
    </xf>
    <xf numFmtId="0" fontId="8" fillId="8" borderId="70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16" xfId="0" applyFont="1" applyFill="1" applyBorder="1" applyAlignment="1" applyProtection="1">
      <alignment horizontal="center" vertical="center" wrapText="1"/>
      <protection locked="0"/>
    </xf>
    <xf numFmtId="9" fontId="8" fillId="8" borderId="4" xfId="3" applyFont="1" applyFill="1" applyBorder="1" applyAlignment="1" applyProtection="1">
      <alignment horizontal="center" vertical="center" wrapText="1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77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  <protection locked="0"/>
    </xf>
    <xf numFmtId="0" fontId="8" fillId="8" borderId="78" xfId="0" applyFont="1" applyFill="1" applyBorder="1" applyAlignment="1" applyProtection="1">
      <alignment horizontal="center" vertical="center" wrapText="1"/>
      <protection locked="0"/>
    </xf>
    <xf numFmtId="0" fontId="8" fillId="8" borderId="52" xfId="0" applyFont="1" applyFill="1" applyBorder="1" applyAlignment="1" applyProtection="1">
      <alignment horizontal="center" vertical="center" wrapText="1"/>
      <protection locked="0"/>
    </xf>
    <xf numFmtId="0" fontId="8" fillId="8" borderId="53" xfId="0" applyFont="1" applyFill="1" applyBorder="1" applyAlignment="1" applyProtection="1">
      <alignment horizontal="center" vertical="center" wrapText="1"/>
    </xf>
    <xf numFmtId="0" fontId="8" fillId="8" borderId="44" xfId="0" applyFont="1" applyFill="1" applyBorder="1" applyAlignment="1" applyProtection="1">
      <alignment horizontal="center" vertical="center" wrapText="1"/>
      <protection locked="0"/>
    </xf>
    <xf numFmtId="0" fontId="8" fillId="8" borderId="60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 wrapText="1"/>
      <protection locked="0"/>
    </xf>
    <xf numFmtId="0" fontId="8" fillId="8" borderId="73" xfId="0" applyFont="1" applyFill="1" applyBorder="1" applyAlignment="1" applyProtection="1">
      <alignment horizontal="center" vertical="center" wrapText="1"/>
      <protection locked="0"/>
    </xf>
    <xf numFmtId="0" fontId="8" fillId="8" borderId="43" xfId="0" applyFont="1" applyFill="1" applyBorder="1" applyAlignment="1" applyProtection="1">
      <alignment horizontal="center" vertical="center" wrapText="1"/>
      <protection locked="0"/>
    </xf>
    <xf numFmtId="0" fontId="8" fillId="8" borderId="56" xfId="0" applyFont="1" applyFill="1" applyBorder="1" applyAlignment="1" applyProtection="1">
      <alignment horizontal="center" vertical="center" wrapText="1"/>
      <protection locked="0"/>
    </xf>
    <xf numFmtId="0" fontId="8" fillId="8" borderId="25" xfId="0" applyFont="1" applyFill="1" applyBorder="1" applyAlignment="1" applyProtection="1">
      <alignment horizontal="center" vertical="center" wrapText="1"/>
      <protection locked="0"/>
    </xf>
    <xf numFmtId="0" fontId="8" fillId="8" borderId="57" xfId="0" applyFont="1" applyFill="1" applyBorder="1" applyAlignment="1" applyProtection="1">
      <alignment horizontal="center" vertical="center" wrapText="1"/>
      <protection locked="0"/>
    </xf>
    <xf numFmtId="0" fontId="8" fillId="8" borderId="24" xfId="0" applyFont="1" applyFill="1" applyBorder="1" applyAlignment="1" applyProtection="1">
      <alignment horizontal="center" vertical="center" wrapText="1"/>
      <protection locked="0"/>
    </xf>
    <xf numFmtId="0" fontId="8" fillId="8" borderId="22" xfId="0" applyFont="1" applyFill="1" applyBorder="1" applyAlignment="1" applyProtection="1">
      <alignment horizontal="center" vertical="center" wrapText="1"/>
    </xf>
    <xf numFmtId="0" fontId="8" fillId="8" borderId="23" xfId="0" applyFont="1" applyFill="1" applyBorder="1" applyAlignment="1" applyProtection="1">
      <alignment horizontal="center" vertical="center" wrapText="1"/>
      <protection locked="0"/>
    </xf>
    <xf numFmtId="0" fontId="8" fillId="8" borderId="31" xfId="0" applyFont="1" applyFill="1" applyBorder="1" applyAlignment="1" applyProtection="1">
      <alignment horizontal="center" vertical="center" wrapText="1"/>
      <protection locked="0"/>
    </xf>
    <xf numFmtId="0" fontId="8" fillId="8" borderId="35" xfId="0" applyFont="1" applyFill="1" applyBorder="1" applyAlignment="1" applyProtection="1">
      <alignment horizontal="center" vertical="center" wrapText="1"/>
      <protection locked="0"/>
    </xf>
    <xf numFmtId="0" fontId="8" fillId="8" borderId="50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9" fontId="8" fillId="8" borderId="25" xfId="3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  <protection locked="0"/>
    </xf>
    <xf numFmtId="0" fontId="8" fillId="8" borderId="62" xfId="0" applyFont="1" applyFill="1" applyBorder="1" applyAlignment="1" applyProtection="1">
      <alignment horizontal="center" vertical="center" wrapText="1"/>
      <protection locked="0"/>
    </xf>
    <xf numFmtId="0" fontId="8" fillId="8" borderId="45" xfId="0" applyFont="1" applyFill="1" applyBorder="1" applyAlignment="1" applyProtection="1">
      <alignment horizontal="center" vertical="center" wrapText="1"/>
    </xf>
    <xf numFmtId="0" fontId="8" fillId="8" borderId="50" xfId="0" applyFont="1" applyFill="1" applyBorder="1" applyAlignment="1" applyProtection="1">
      <alignment horizontal="center" vertical="center" wrapText="1"/>
      <protection locked="0"/>
    </xf>
    <xf numFmtId="0" fontId="8" fillId="8" borderId="45" xfId="0" applyFont="1" applyFill="1" applyBorder="1" applyAlignment="1" applyProtection="1">
      <alignment horizontal="center" vertical="center" wrapText="1"/>
      <protection locked="0"/>
    </xf>
    <xf numFmtId="9" fontId="8" fillId="8" borderId="64" xfId="3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9" xfId="0" applyFont="1" applyFill="1" applyBorder="1" applyAlignment="1" applyProtection="1">
      <alignment horizontal="center" vertical="center" wrapText="1"/>
      <protection locked="0"/>
    </xf>
    <xf numFmtId="0" fontId="8" fillId="8" borderId="7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center" vertical="justify"/>
    </xf>
    <xf numFmtId="0" fontId="5" fillId="11" borderId="14" xfId="0" applyFont="1" applyFill="1" applyBorder="1" applyAlignment="1" applyProtection="1">
      <alignment horizontal="center" vertical="justify"/>
    </xf>
    <xf numFmtId="0" fontId="5" fillId="11" borderId="32" xfId="0" applyFont="1" applyFill="1" applyBorder="1" applyAlignment="1" applyProtection="1">
      <alignment horizontal="center" vertical="justify"/>
    </xf>
    <xf numFmtId="1" fontId="7" fillId="8" borderId="49" xfId="0" applyNumberFormat="1" applyFont="1" applyFill="1" applyBorder="1" applyProtection="1"/>
    <xf numFmtId="0" fontId="5" fillId="11" borderId="73" xfId="0" applyFont="1" applyFill="1" applyBorder="1" applyAlignment="1" applyProtection="1">
      <alignment horizontal="center" vertical="top" wrapText="1"/>
    </xf>
    <xf numFmtId="0" fontId="5" fillId="11" borderId="11" xfId="0" applyFont="1" applyFill="1" applyBorder="1" applyAlignment="1" applyProtection="1">
      <alignment horizontal="center" vertical="top" wrapText="1"/>
    </xf>
    <xf numFmtId="0" fontId="5" fillId="11" borderId="3" xfId="0" applyFont="1" applyFill="1" applyBorder="1" applyAlignment="1" applyProtection="1">
      <alignment horizontal="center" vertical="top" wrapText="1"/>
    </xf>
    <xf numFmtId="0" fontId="5" fillId="11" borderId="70" xfId="0" applyFont="1" applyFill="1" applyBorder="1" applyAlignment="1" applyProtection="1">
      <alignment horizontal="center" vertical="top" wrapText="1"/>
    </xf>
    <xf numFmtId="1" fontId="2" fillId="8" borderId="14" xfId="0" applyNumberFormat="1" applyFont="1" applyFill="1" applyBorder="1" applyAlignment="1" applyProtection="1">
      <alignment vertical="top" wrapText="1"/>
    </xf>
    <xf numFmtId="1" fontId="2" fillId="8" borderId="10" xfId="0" applyNumberFormat="1" applyFont="1" applyFill="1" applyBorder="1" applyAlignment="1" applyProtection="1">
      <alignment vertical="top" wrapText="1"/>
    </xf>
    <xf numFmtId="1" fontId="2" fillId="8" borderId="57" xfId="0" applyNumberFormat="1" applyFont="1" applyFill="1" applyBorder="1" applyAlignment="1" applyProtection="1">
      <alignment vertical="top" wrapText="1"/>
    </xf>
    <xf numFmtId="1" fontId="2" fillId="8" borderId="9" xfId="0" applyNumberFormat="1" applyFont="1" applyFill="1" applyBorder="1" applyAlignment="1" applyProtection="1">
      <alignment vertical="top" wrapText="1"/>
    </xf>
    <xf numFmtId="1" fontId="2" fillId="8" borderId="13" xfId="0" applyNumberFormat="1" applyFont="1" applyFill="1" applyBorder="1" applyAlignment="1" applyProtection="1">
      <alignment vertical="top" wrapText="1"/>
    </xf>
    <xf numFmtId="1" fontId="2" fillId="8" borderId="30" xfId="0" applyNumberFormat="1" applyFont="1" applyFill="1" applyBorder="1" applyAlignment="1" applyProtection="1">
      <alignment vertical="top" wrapText="1"/>
    </xf>
    <xf numFmtId="1" fontId="2" fillId="8" borderId="8" xfId="0" applyNumberFormat="1" applyFont="1" applyFill="1" applyBorder="1" applyAlignment="1" applyProtection="1">
      <alignment vertical="top" wrapText="1"/>
    </xf>
    <xf numFmtId="1" fontId="2" fillId="8" borderId="44" xfId="0" applyNumberFormat="1" applyFont="1" applyFill="1" applyBorder="1" applyProtection="1"/>
    <xf numFmtId="1" fontId="2" fillId="8" borderId="43" xfId="0" applyNumberFormat="1" applyFont="1" applyFill="1" applyBorder="1" applyProtection="1"/>
    <xf numFmtId="1" fontId="2" fillId="8" borderId="45" xfId="0" applyNumberFormat="1" applyFont="1" applyFill="1" applyBorder="1" applyProtection="1"/>
    <xf numFmtId="49" fontId="5" fillId="8" borderId="15" xfId="0" applyNumberFormat="1" applyFont="1" applyFill="1" applyBorder="1" applyAlignment="1" applyProtection="1">
      <alignment horizontal="center"/>
    </xf>
    <xf numFmtId="1" fontId="2" fillId="8" borderId="20" xfId="0" applyNumberFormat="1" applyFont="1" applyFill="1" applyBorder="1" applyAlignment="1" applyProtection="1">
      <alignment vertical="top" wrapText="1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 textRotation="90" wrapText="1"/>
    </xf>
    <xf numFmtId="0" fontId="7" fillId="3" borderId="10" xfId="2" applyNumberFormat="1" applyFont="1" applyFill="1" applyBorder="1" applyAlignment="1" applyProtection="1">
      <alignment horizontal="center" vertical="center" textRotation="90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7" borderId="49" xfId="0" applyFont="1" applyFill="1" applyBorder="1" applyAlignment="1" applyProtection="1">
      <alignment horizontal="centerContinuous" vertical="center" wrapText="1"/>
    </xf>
    <xf numFmtId="0" fontId="6" fillId="7" borderId="21" xfId="0" applyFont="1" applyFill="1" applyBorder="1" applyAlignment="1" applyProtection="1">
      <alignment horizontal="centerContinuous" vertical="center" wrapText="1"/>
    </xf>
    <xf numFmtId="0" fontId="6" fillId="7" borderId="51" xfId="0" applyFont="1" applyFill="1" applyBorder="1" applyAlignment="1" applyProtection="1">
      <alignment horizontal="centerContinuous" vertical="center" wrapText="1"/>
    </xf>
    <xf numFmtId="0" fontId="8" fillId="7" borderId="38" xfId="0" applyFont="1" applyFill="1" applyBorder="1" applyAlignment="1" applyProtection="1">
      <alignment horizontal="center" vertical="center" wrapText="1"/>
    </xf>
    <xf numFmtId="0" fontId="8" fillId="7" borderId="54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</xf>
    <xf numFmtId="0" fontId="8" fillId="0" borderId="68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8" borderId="67" xfId="0" applyFont="1" applyFill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1" fontId="8" fillId="0" borderId="45" xfId="0" applyNumberFormat="1" applyFont="1" applyBorder="1" applyAlignment="1" applyProtection="1">
      <alignment horizontal="center" vertical="center" wrapText="1"/>
    </xf>
    <xf numFmtId="0" fontId="8" fillId="8" borderId="68" xfId="0" applyFont="1" applyFill="1" applyBorder="1" applyAlignment="1" applyProtection="1">
      <alignment horizontal="center" vertical="center" wrapText="1"/>
    </xf>
    <xf numFmtId="0" fontId="25" fillId="8" borderId="43" xfId="0" applyFont="1" applyFill="1" applyBorder="1" applyAlignment="1" applyProtection="1">
      <alignment horizontal="center" vertical="center" wrapText="1"/>
    </xf>
    <xf numFmtId="0" fontId="25" fillId="8" borderId="56" xfId="0" applyFont="1" applyFill="1" applyBorder="1" applyAlignment="1" applyProtection="1">
      <alignment horizontal="center" vertical="center" wrapText="1"/>
    </xf>
    <xf numFmtId="0" fontId="25" fillId="8" borderId="25" xfId="0" applyFont="1" applyFill="1" applyBorder="1" applyAlignment="1" applyProtection="1">
      <alignment horizontal="center" vertical="center" wrapText="1"/>
    </xf>
    <xf numFmtId="0" fontId="25" fillId="8" borderId="59" xfId="0" applyFont="1" applyFill="1" applyBorder="1" applyAlignment="1" applyProtection="1">
      <alignment horizontal="center" vertical="center" wrapText="1"/>
    </xf>
    <xf numFmtId="0" fontId="25" fillId="8" borderId="79" xfId="0" applyFont="1" applyFill="1" applyBorder="1" applyAlignment="1" applyProtection="1">
      <alignment horizontal="center" vertical="center" wrapText="1"/>
    </xf>
    <xf numFmtId="0" fontId="25" fillId="8" borderId="30" xfId="0" applyFont="1" applyFill="1" applyBorder="1" applyAlignment="1" applyProtection="1">
      <alignment horizontal="center" vertical="center" wrapText="1"/>
    </xf>
    <xf numFmtId="0" fontId="25" fillId="8" borderId="57" xfId="0" applyFont="1" applyFill="1" applyBorder="1" applyAlignment="1" applyProtection="1">
      <alignment horizontal="center" vertical="center" wrapText="1"/>
    </xf>
    <xf numFmtId="9" fontId="25" fillId="8" borderId="59" xfId="3" applyFont="1" applyFill="1" applyBorder="1" applyAlignment="1" applyProtection="1">
      <alignment horizontal="center" vertical="center" wrapText="1"/>
    </xf>
    <xf numFmtId="0" fontId="25" fillId="8" borderId="80" xfId="0" applyFont="1" applyFill="1" applyBorder="1" applyAlignment="1" applyProtection="1">
      <alignment horizontal="center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16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70" xfId="0" applyFont="1" applyFill="1" applyBorder="1" applyAlignment="1" applyProtection="1">
      <alignment horizontal="center" vertical="center" wrapText="1"/>
    </xf>
    <xf numFmtId="0" fontId="25" fillId="8" borderId="69" xfId="0" applyFont="1" applyFill="1" applyBorder="1" applyAlignment="1" applyProtection="1">
      <alignment horizontal="center" vertical="center" wrapText="1"/>
    </xf>
    <xf numFmtId="0" fontId="25" fillId="8" borderId="44" xfId="0" applyFont="1" applyFill="1" applyBorder="1" applyAlignment="1" applyProtection="1">
      <alignment horizontal="center" vertical="center" wrapText="1"/>
    </xf>
    <xf numFmtId="0" fontId="25" fillId="8" borderId="60" xfId="0" applyFont="1" applyFill="1" applyBorder="1" applyAlignment="1" applyProtection="1">
      <alignment horizontal="center" vertical="center" wrapText="1"/>
    </xf>
    <xf numFmtId="0" fontId="25" fillId="8" borderId="26" xfId="0" applyFont="1" applyFill="1" applyBorder="1" applyAlignment="1" applyProtection="1">
      <alignment horizontal="center" vertical="center" wrapText="1"/>
    </xf>
    <xf numFmtId="0" fontId="25" fillId="8" borderId="11" xfId="0" applyFont="1" applyFill="1" applyBorder="1" applyAlignment="1" applyProtection="1">
      <alignment horizontal="center" vertical="center" wrapText="1"/>
    </xf>
    <xf numFmtId="0" fontId="25" fillId="8" borderId="73" xfId="0" applyFont="1" applyFill="1" applyBorder="1" applyAlignment="1" applyProtection="1">
      <alignment horizontal="center" vertical="center" wrapText="1"/>
    </xf>
    <xf numFmtId="0" fontId="25" fillId="8" borderId="13" xfId="0" applyFont="1" applyFill="1" applyBorder="1" applyAlignment="1" applyProtection="1">
      <alignment horizontal="center" vertical="center" wrapText="1"/>
    </xf>
    <xf numFmtId="0" fontId="25" fillId="8" borderId="10" xfId="0" applyFont="1" applyFill="1" applyBorder="1" applyAlignment="1" applyProtection="1">
      <alignment horizontal="center" vertical="center" wrapText="1"/>
    </xf>
    <xf numFmtId="9" fontId="25" fillId="8" borderId="11" xfId="3" applyFont="1" applyFill="1" applyBorder="1" applyAlignment="1" applyProtection="1">
      <alignment horizontal="center" vertical="center" wrapText="1"/>
    </xf>
    <xf numFmtId="0" fontId="25" fillId="8" borderId="75" xfId="0" applyFont="1" applyFill="1" applyBorder="1" applyAlignment="1" applyProtection="1">
      <alignment horizontal="center" vertical="center" wrapText="1"/>
    </xf>
    <xf numFmtId="0" fontId="25" fillId="8" borderId="17" xfId="0" applyFont="1" applyFill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61" xfId="0" applyFont="1" applyFill="1" applyBorder="1" applyAlignment="1" applyProtection="1">
      <alignment horizontal="center" vertical="center" wrapText="1"/>
    </xf>
    <xf numFmtId="0" fontId="25" fillId="8" borderId="27" xfId="0" applyFont="1" applyFill="1" applyBorder="1" applyAlignment="1" applyProtection="1">
      <alignment horizontal="center" vertical="center" wrapText="1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68" xfId="0" applyFont="1" applyFill="1" applyBorder="1" applyAlignment="1" applyProtection="1">
      <alignment horizontal="center" vertical="center" wrapText="1"/>
    </xf>
    <xf numFmtId="0" fontId="25" fillId="8" borderId="67" xfId="0" applyFont="1" applyFill="1" applyBorder="1" applyAlignment="1" applyProtection="1">
      <alignment horizontal="center" vertical="center" wrapText="1"/>
    </xf>
    <xf numFmtId="0" fontId="25" fillId="8" borderId="54" xfId="0" applyFont="1" applyFill="1" applyBorder="1" applyAlignment="1" applyProtection="1">
      <alignment horizontal="center" vertical="center" wrapText="1"/>
    </xf>
    <xf numFmtId="9" fontId="25" fillId="8" borderId="65" xfId="3" applyFont="1" applyFill="1" applyBorder="1" applyAlignment="1" applyProtection="1">
      <alignment horizontal="center" vertical="center" wrapText="1"/>
    </xf>
    <xf numFmtId="0" fontId="25" fillId="8" borderId="76" xfId="0" applyFont="1" applyFill="1" applyBorder="1" applyAlignment="1" applyProtection="1">
      <alignment horizontal="center" vertical="center" wrapText="1"/>
    </xf>
    <xf numFmtId="0" fontId="25" fillId="8" borderId="65" xfId="0" applyFont="1" applyFill="1" applyBorder="1" applyAlignment="1" applyProtection="1">
      <alignment horizontal="center" vertical="center" wrapText="1"/>
    </xf>
    <xf numFmtId="0" fontId="25" fillId="8" borderId="63" xfId="0" applyFont="1" applyFill="1" applyBorder="1" applyAlignment="1" applyProtection="1">
      <alignment horizontal="center" vertical="center" wrapText="1"/>
    </xf>
    <xf numFmtId="0" fontId="25" fillId="8" borderId="66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7" borderId="50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Continuous" vertical="center" wrapText="1"/>
    </xf>
    <xf numFmtId="0" fontId="8" fillId="0" borderId="23" xfId="0" applyFont="1" applyBorder="1" applyAlignment="1" applyProtection="1">
      <alignment horizontal="centerContinuous" vertical="center" wrapText="1"/>
    </xf>
    <xf numFmtId="0" fontId="8" fillId="0" borderId="31" xfId="0" applyFont="1" applyBorder="1" applyAlignment="1" applyProtection="1">
      <alignment horizontal="centerContinuous"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7" borderId="53" xfId="0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2" fontId="8" fillId="8" borderId="69" xfId="0" applyNumberFormat="1" applyFont="1" applyFill="1" applyBorder="1" applyAlignment="1" applyProtection="1">
      <alignment horizontal="center" vertical="center" wrapText="1"/>
    </xf>
    <xf numFmtId="0" fontId="8" fillId="7" borderId="55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2" fontId="8" fillId="8" borderId="17" xfId="0" applyNumberFormat="1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2" fontId="8" fillId="8" borderId="66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8" fillId="8" borderId="74" xfId="0" applyNumberFormat="1" applyFont="1" applyFill="1" applyBorder="1" applyAlignment="1" applyProtection="1">
      <alignment horizontal="center" vertical="center" wrapText="1"/>
    </xf>
    <xf numFmtId="2" fontId="8" fillId="8" borderId="43" xfId="0" applyNumberFormat="1" applyFont="1" applyFill="1" applyBorder="1" applyAlignment="1" applyProtection="1">
      <alignment horizontal="center" vertical="center" wrapText="1"/>
    </xf>
    <xf numFmtId="2" fontId="8" fillId="8" borderId="75" xfId="0" applyNumberFormat="1" applyFont="1" applyFill="1" applyBorder="1" applyAlignment="1" applyProtection="1">
      <alignment horizontal="center" vertical="center" wrapText="1"/>
    </xf>
    <xf numFmtId="2" fontId="8" fillId="8" borderId="44" xfId="0" applyNumberFormat="1" applyFont="1" applyFill="1" applyBorder="1" applyAlignment="1" applyProtection="1">
      <alignment horizontal="center" vertical="center" wrapText="1"/>
    </xf>
    <xf numFmtId="2" fontId="8" fillId="8" borderId="76" xfId="0" applyNumberFormat="1" applyFont="1" applyFill="1" applyBorder="1" applyAlignment="1" applyProtection="1">
      <alignment horizontal="center" vertical="center" wrapText="1"/>
    </xf>
    <xf numFmtId="2" fontId="8" fillId="8" borderId="47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4" xfId="0" applyNumberFormat="1" applyFont="1" applyFill="1" applyBorder="1" applyAlignment="1" applyProtection="1">
      <alignment horizontal="center"/>
    </xf>
    <xf numFmtId="49" fontId="5" fillId="10" borderId="12" xfId="0" applyNumberFormat="1" applyFont="1" applyFill="1" applyBorder="1" applyAlignment="1" applyProtection="1">
      <alignment horizontal="center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8" xfId="0" applyFont="1" applyBorder="1" applyProtection="1"/>
    <xf numFmtId="0" fontId="7" fillId="0" borderId="73" xfId="0" applyFont="1" applyBorder="1" applyAlignment="1" applyProtection="1">
      <alignment vertical="justify" wrapText="1"/>
    </xf>
    <xf numFmtId="0" fontId="7" fillId="0" borderId="73" xfId="0" applyFont="1" applyBorder="1" applyAlignment="1" applyProtection="1">
      <alignment vertical="top" wrapText="1"/>
    </xf>
    <xf numFmtId="0" fontId="7" fillId="0" borderId="13" xfId="0" applyFont="1" applyBorder="1" applyAlignment="1" applyProtection="1">
      <alignment vertical="justify"/>
    </xf>
    <xf numFmtId="0" fontId="7" fillId="0" borderId="8" xfId="0" applyFont="1" applyBorder="1" applyAlignment="1" applyProtection="1">
      <alignment vertical="justify"/>
    </xf>
    <xf numFmtId="49" fontId="5" fillId="10" borderId="11" xfId="0" applyNumberFormat="1" applyFont="1" applyFill="1" applyBorder="1" applyAlignment="1" applyProtection="1">
      <alignment horizontal="center" vertical="top" wrapText="1"/>
    </xf>
    <xf numFmtId="49" fontId="5" fillId="10" borderId="11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1" fontId="6" fillId="8" borderId="10" xfId="0" applyNumberFormat="1" applyFont="1" applyFill="1" applyBorder="1" applyAlignment="1" applyProtection="1">
      <alignment vertical="top" wrapText="1"/>
    </xf>
    <xf numFmtId="1" fontId="2" fillId="8" borderId="13" xfId="0" applyNumberFormat="1" applyFont="1" applyFill="1" applyBorder="1" applyProtection="1"/>
    <xf numFmtId="1" fontId="6" fillId="8" borderId="57" xfId="0" applyNumberFormat="1" applyFont="1" applyFill="1" applyBorder="1" applyAlignment="1" applyProtection="1">
      <alignment vertical="top" wrapText="1"/>
    </xf>
    <xf numFmtId="1" fontId="6" fillId="8" borderId="9" xfId="0" applyNumberFormat="1" applyFont="1" applyFill="1" applyBorder="1" applyAlignment="1" applyProtection="1">
      <alignment vertical="top" wrapText="1"/>
    </xf>
    <xf numFmtId="1" fontId="6" fillId="8" borderId="14" xfId="0" applyNumberFormat="1" applyFont="1" applyFill="1" applyBorder="1" applyAlignment="1" applyProtection="1">
      <alignment vertical="top" wrapText="1"/>
    </xf>
    <xf numFmtId="1" fontId="6" fillId="8" borderId="32" xfId="0" applyNumberFormat="1" applyFont="1" applyFill="1" applyBorder="1" applyAlignment="1" applyProtection="1">
      <alignment vertical="top" wrapText="1"/>
    </xf>
    <xf numFmtId="1" fontId="6" fillId="8" borderId="15" xfId="0" applyNumberFormat="1" applyFont="1" applyFill="1" applyBorder="1" applyAlignment="1" applyProtection="1">
      <alignment vertical="top" wrapText="1"/>
    </xf>
    <xf numFmtId="0" fontId="5" fillId="0" borderId="0" xfId="0" applyFont="1" applyFill="1" applyProtection="1"/>
    <xf numFmtId="1" fontId="6" fillId="0" borderId="0" xfId="0" applyNumberFormat="1" applyFont="1" applyFill="1" applyBorder="1" applyProtection="1"/>
    <xf numFmtId="0" fontId="9" fillId="0" borderId="0" xfId="0" applyFont="1" applyFill="1" applyAlignment="1" applyProtection="1"/>
    <xf numFmtId="1" fontId="7" fillId="8" borderId="81" xfId="0" applyNumberFormat="1" applyFont="1" applyFill="1" applyBorder="1" applyProtection="1"/>
    <xf numFmtId="1" fontId="7" fillId="8" borderId="27" xfId="0" applyNumberFormat="1" applyFont="1" applyFill="1" applyBorder="1" applyProtection="1"/>
    <xf numFmtId="1" fontId="7" fillId="8" borderId="78" xfId="0" applyNumberFormat="1" applyFont="1" applyFill="1" applyBorder="1" applyProtection="1"/>
    <xf numFmtId="49" fontId="5" fillId="0" borderId="0" xfId="0" applyNumberFormat="1" applyFont="1" applyAlignment="1" applyProtection="1">
      <alignment horizontal="center"/>
    </xf>
    <xf numFmtId="1" fontId="7" fillId="0" borderId="0" xfId="0" applyNumberFormat="1" applyFont="1" applyFill="1" applyBorder="1" applyAlignment="1" applyProtection="1"/>
    <xf numFmtId="0" fontId="5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7" fillId="3" borderId="10" xfId="0" applyFont="1" applyFill="1" applyBorder="1" applyAlignment="1" applyProtection="1"/>
    <xf numFmtId="0" fontId="5" fillId="0" borderId="10" xfId="0" applyFont="1" applyFill="1" applyBorder="1" applyAlignment="1" applyProtection="1">
      <alignment wrapText="1"/>
    </xf>
    <xf numFmtId="0" fontId="0" fillId="0" borderId="10" xfId="0" applyBorder="1" applyProtection="1">
      <protection locked="0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0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10" xfId="2" applyFont="1" applyFill="1" applyBorder="1" applyAlignment="1" applyProtection="1">
      <alignment horizontal="center" vertical="center"/>
      <protection locked="0"/>
    </xf>
    <xf numFmtId="0" fontId="25" fillId="8" borderId="6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justify"/>
    </xf>
    <xf numFmtId="0" fontId="6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8" fillId="0" borderId="62" xfId="0" applyFont="1" applyFill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/>
    <xf numFmtId="0" fontId="8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justify"/>
      <protection locked="0"/>
    </xf>
    <xf numFmtId="0" fontId="6" fillId="0" borderId="0" xfId="0" applyFont="1" applyBorder="1" applyAlignment="1" applyProtection="1">
      <protection locked="0"/>
    </xf>
    <xf numFmtId="1" fontId="2" fillId="0" borderId="0" xfId="0" applyNumberFormat="1" applyFont="1" applyBorder="1" applyAlignment="1" applyProtection="1">
      <alignment vertical="top" wrapText="1"/>
    </xf>
    <xf numFmtId="0" fontId="39" fillId="11" borderId="13" xfId="0" applyFont="1" applyFill="1" applyBorder="1" applyAlignment="1" applyProtection="1">
      <alignment horizontal="center"/>
    </xf>
    <xf numFmtId="0" fontId="39" fillId="11" borderId="26" xfId="0" applyFont="1" applyFill="1" applyBorder="1" applyAlignment="1" applyProtection="1">
      <alignment horizontal="center"/>
    </xf>
    <xf numFmtId="0" fontId="39" fillId="11" borderId="10" xfId="0" applyFont="1" applyFill="1" applyBorder="1" applyAlignment="1" applyProtection="1">
      <alignment horizontal="center"/>
    </xf>
    <xf numFmtId="0" fontId="39" fillId="11" borderId="11" xfId="0" applyFont="1" applyFill="1" applyBorder="1" applyAlignment="1" applyProtection="1">
      <alignment horizontal="center"/>
    </xf>
    <xf numFmtId="0" fontId="39" fillId="11" borderId="60" xfId="0" applyFont="1" applyFill="1" applyBorder="1" applyAlignment="1" applyProtection="1">
      <alignment horizontal="center"/>
    </xf>
    <xf numFmtId="0" fontId="39" fillId="11" borderId="75" xfId="0" applyFont="1" applyFill="1" applyBorder="1" applyAlignment="1" applyProtection="1">
      <alignment horizontal="center"/>
    </xf>
    <xf numFmtId="0" fontId="39" fillId="11" borderId="44" xfId="0" applyFont="1" applyFill="1" applyBorder="1" applyAlignment="1" applyProtection="1">
      <alignment horizontal="center"/>
    </xf>
    <xf numFmtId="0" fontId="1" fillId="7" borderId="5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49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83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44" xfId="0" applyFont="1" applyFill="1" applyBorder="1" applyAlignment="1">
      <alignment horizontal="right" vertical="center" wrapText="1"/>
    </xf>
    <xf numFmtId="0" fontId="6" fillId="4" borderId="60" xfId="0" applyFont="1" applyFill="1" applyBorder="1" applyAlignment="1" applyProtection="1">
      <alignment horizontal="right" vertical="center" wrapText="1"/>
    </xf>
    <xf numFmtId="0" fontId="6" fillId="4" borderId="10" xfId="0" applyFont="1" applyFill="1" applyBorder="1" applyAlignment="1" applyProtection="1">
      <alignment horizontal="right" vertical="center" wrapText="1"/>
    </xf>
    <xf numFmtId="0" fontId="6" fillId="4" borderId="11" xfId="0" applyFont="1" applyFill="1" applyBorder="1" applyAlignment="1" applyProtection="1">
      <alignment horizontal="right" vertical="center" wrapText="1"/>
    </xf>
    <xf numFmtId="0" fontId="6" fillId="4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1" fillId="0" borderId="13" xfId="0" applyFont="1" applyBorder="1" applyProtection="1">
      <protection locked="0"/>
    </xf>
    <xf numFmtId="0" fontId="1" fillId="5" borderId="0" xfId="0" applyFont="1" applyFill="1" applyProtection="1">
      <protection locked="0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27" fillId="0" borderId="84" xfId="0" applyFont="1" applyBorder="1" applyAlignment="1">
      <alignment horizontal="left" vertical="center" wrapText="1"/>
    </xf>
    <xf numFmtId="0" fontId="11" fillId="7" borderId="40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center"/>
    </xf>
    <xf numFmtId="0" fontId="33" fillId="7" borderId="52" xfId="1" applyFont="1" applyFill="1" applyBorder="1" applyAlignment="1" applyProtection="1">
      <alignment horizontal="left" vertical="center"/>
    </xf>
    <xf numFmtId="0" fontId="33" fillId="7" borderId="0" xfId="1" applyFont="1" applyFill="1" applyBorder="1" applyAlignment="1" applyProtection="1">
      <alignment horizontal="left" vertical="center"/>
    </xf>
    <xf numFmtId="0" fontId="33" fillId="7" borderId="48" xfId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8" fillId="7" borderId="35" xfId="0" applyFont="1" applyFill="1" applyBorder="1" applyAlignment="1" applyProtection="1">
      <alignment horizontal="center" vertical="center" wrapText="1"/>
    </xf>
    <xf numFmtId="0" fontId="8" fillId="7" borderId="52" xfId="0" applyFont="1" applyFill="1" applyBorder="1" applyAlignment="1" applyProtection="1">
      <alignment horizontal="center" vertical="center" wrapText="1"/>
    </xf>
    <xf numFmtId="0" fontId="8" fillId="7" borderId="37" xfId="0" applyFont="1" applyFill="1" applyBorder="1" applyAlignment="1" applyProtection="1">
      <alignment horizontal="center" vertical="center" wrapText="1"/>
    </xf>
    <xf numFmtId="0" fontId="8" fillId="7" borderId="50" xfId="0" applyFont="1" applyFill="1" applyBorder="1" applyAlignment="1" applyProtection="1">
      <alignment horizontal="center" vertical="center" wrapText="1"/>
    </xf>
    <xf numFmtId="0" fontId="8" fillId="7" borderId="53" xfId="0" applyFont="1" applyFill="1" applyBorder="1" applyAlignment="1" applyProtection="1">
      <alignment horizontal="center" vertical="center" wrapText="1"/>
    </xf>
    <xf numFmtId="0" fontId="8" fillId="7" borderId="55" xfId="0" applyFont="1" applyFill="1" applyBorder="1" applyAlignment="1" applyProtection="1">
      <alignment horizontal="center" vertical="center" wrapText="1"/>
    </xf>
    <xf numFmtId="0" fontId="8" fillId="7" borderId="36" xfId="0" applyFont="1" applyFill="1" applyBorder="1" applyAlignment="1" applyProtection="1">
      <alignment horizontal="center" vertical="center" wrapText="1"/>
    </xf>
    <xf numFmtId="0" fontId="8" fillId="7" borderId="77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8" fillId="7" borderId="71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22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25" xfId="0" applyFont="1" applyFill="1" applyBorder="1" applyAlignment="1" applyProtection="1">
      <alignment horizontal="center" vertical="center" wrapText="1"/>
    </xf>
    <xf numFmtId="0" fontId="8" fillId="7" borderId="69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8" fillId="7" borderId="23" xfId="0" applyFont="1" applyFill="1" applyBorder="1" applyAlignment="1" applyProtection="1">
      <alignment horizontal="center" vertical="center" wrapText="1"/>
    </xf>
    <xf numFmtId="0" fontId="8" fillId="7" borderId="72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78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8" fillId="7" borderId="24" xfId="0" applyFont="1" applyFill="1" applyBorder="1" applyAlignment="1" applyProtection="1">
      <alignment horizontal="center" vertical="center" wrapText="1"/>
    </xf>
    <xf numFmtId="0" fontId="8" fillId="7" borderId="48" xfId="0" applyFont="1" applyFill="1" applyBorder="1" applyAlignment="1" applyProtection="1">
      <alignment horizontal="center" vertical="center" wrapText="1"/>
    </xf>
    <xf numFmtId="0" fontId="8" fillId="7" borderId="39" xfId="0" applyFont="1" applyFill="1" applyBorder="1" applyAlignment="1" applyProtection="1">
      <alignment horizontal="center" vertical="center" wrapText="1"/>
    </xf>
    <xf numFmtId="0" fontId="25" fillId="7" borderId="50" xfId="0" applyFont="1" applyFill="1" applyBorder="1" applyAlignment="1" applyProtection="1">
      <alignment horizontal="center" vertical="center" wrapText="1"/>
    </xf>
    <xf numFmtId="0" fontId="25" fillId="7" borderId="53" xfId="0" applyFont="1" applyFill="1" applyBorder="1" applyAlignment="1" applyProtection="1">
      <alignment horizontal="center" vertical="center" wrapText="1"/>
    </xf>
    <xf numFmtId="0" fontId="25" fillId="7" borderId="55" xfId="0" applyFont="1" applyFill="1" applyBorder="1" applyAlignment="1" applyProtection="1">
      <alignment horizontal="center" vertical="center" wrapText="1"/>
    </xf>
    <xf numFmtId="0" fontId="8" fillId="7" borderId="79" xfId="0" applyFont="1" applyFill="1" applyBorder="1" applyAlignment="1" applyProtection="1">
      <alignment horizontal="center" vertical="center" wrapText="1"/>
    </xf>
    <xf numFmtId="0" fontId="8" fillId="7" borderId="73" xfId="0" applyFont="1" applyFill="1" applyBorder="1" applyAlignment="1" applyProtection="1">
      <alignment horizontal="center" vertical="center" wrapText="1"/>
    </xf>
    <xf numFmtId="0" fontId="8" fillId="7" borderId="68" xfId="0" applyFont="1" applyFill="1" applyBorder="1" applyAlignment="1" applyProtection="1">
      <alignment horizontal="center" vertical="center" wrapText="1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73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25" fillId="7" borderId="79" xfId="0" applyFont="1" applyFill="1" applyBorder="1" applyAlignment="1" applyProtection="1">
      <alignment horizontal="center" vertical="center" wrapText="1"/>
    </xf>
    <xf numFmtId="0" fontId="25" fillId="7" borderId="73" xfId="0" applyFont="1" applyFill="1" applyBorder="1" applyAlignment="1" applyProtection="1">
      <alignment horizontal="center" vertical="center" wrapText="1"/>
    </xf>
    <xf numFmtId="0" fontId="25" fillId="7" borderId="68" xfId="0" applyFont="1" applyFill="1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67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64" xfId="0" applyFont="1" applyBorder="1" applyAlignment="1" applyProtection="1">
      <alignment horizontal="center" vertical="center" wrapText="1"/>
    </xf>
    <xf numFmtId="0" fontId="0" fillId="8" borderId="70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60" xfId="0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" fillId="5" borderId="23" xfId="0" applyFont="1" applyFill="1" applyBorder="1" applyAlignment="1" applyProtection="1">
      <alignment horizontal="center" vertical="center" textRotation="90" wrapText="1"/>
    </xf>
    <xf numFmtId="0" fontId="7" fillId="5" borderId="6" xfId="0" applyFont="1" applyFill="1" applyBorder="1" applyAlignment="1" applyProtection="1">
      <alignment horizontal="center" vertical="center" textRotation="90" wrapText="1"/>
    </xf>
    <xf numFmtId="0" fontId="7" fillId="5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textRotation="90" wrapText="1"/>
    </xf>
    <xf numFmtId="0" fontId="5" fillId="0" borderId="0" xfId="0" applyFont="1" applyBorder="1" applyAlignment="1" applyProtection="1">
      <alignment horizontal="center" vertical="center" textRotation="90" wrapText="1"/>
    </xf>
    <xf numFmtId="0" fontId="5" fillId="0" borderId="38" xfId="0" applyFont="1" applyBorder="1" applyAlignment="1" applyProtection="1">
      <alignment horizontal="center" vertical="center" textRotation="90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textRotation="90" wrapText="1"/>
    </xf>
    <xf numFmtId="0" fontId="5" fillId="0" borderId="71" xfId="0" applyFont="1" applyBorder="1" applyAlignment="1" applyProtection="1">
      <alignment horizontal="center" vertical="center" textRotation="90" wrapText="1"/>
    </xf>
    <xf numFmtId="0" fontId="5" fillId="0" borderId="2" xfId="0" applyFont="1" applyBorder="1" applyAlignment="1" applyProtection="1">
      <alignment horizontal="center" vertical="center" textRotation="90" wrapText="1"/>
    </xf>
    <xf numFmtId="0" fontId="5" fillId="0" borderId="22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7" fillId="0" borderId="79" xfId="0" applyFont="1" applyBorder="1" applyAlignment="1" applyProtection="1">
      <alignment horizontal="center" vertical="center" wrapText="1"/>
    </xf>
    <xf numFmtId="0" fontId="7" fillId="0" borderId="74" xfId="0" applyFont="1" applyBorder="1" applyAlignment="1" applyProtection="1">
      <alignment horizontal="center" vertical="center" wrapText="1"/>
    </xf>
    <xf numFmtId="0" fontId="7" fillId="0" borderId="6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textRotation="90" wrapText="1"/>
    </xf>
    <xf numFmtId="0" fontId="5" fillId="0" borderId="78" xfId="0" applyFont="1" applyBorder="1" applyAlignment="1" applyProtection="1">
      <alignment horizontal="center" vertical="center" textRotation="90" wrapText="1"/>
    </xf>
    <xf numFmtId="0" fontId="5" fillId="0" borderId="82" xfId="0" applyFont="1" applyBorder="1" applyAlignment="1" applyProtection="1">
      <alignment horizontal="center" vertical="center" textRotation="90" wrapText="1"/>
    </xf>
    <xf numFmtId="0" fontId="5" fillId="0" borderId="9" xfId="0" applyFont="1" applyBorder="1" applyAlignment="1" applyProtection="1">
      <alignment horizontal="center" vertical="center" textRotation="90" wrapText="1"/>
    </xf>
    <xf numFmtId="0" fontId="5" fillId="0" borderId="6" xfId="0" applyFont="1" applyBorder="1" applyAlignment="1" applyProtection="1">
      <alignment horizontal="center" vertical="center" textRotation="90" wrapText="1"/>
    </xf>
    <xf numFmtId="0" fontId="5" fillId="0" borderId="72" xfId="0" applyFont="1" applyBorder="1" applyAlignment="1" applyProtection="1">
      <alignment horizontal="center" vertical="center" textRotation="90" wrapText="1"/>
    </xf>
    <xf numFmtId="0" fontId="5" fillId="0" borderId="12" xfId="0" applyFont="1" applyBorder="1" applyAlignment="1" applyProtection="1">
      <alignment horizontal="center" vertical="center" textRotation="90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textRotation="90" wrapText="1"/>
    </xf>
    <xf numFmtId="0" fontId="5" fillId="0" borderId="43" xfId="0" applyFont="1" applyBorder="1" applyAlignment="1" applyProtection="1">
      <alignment horizontal="center" vertical="center" textRotation="90" wrapText="1"/>
    </xf>
    <xf numFmtId="0" fontId="5" fillId="0" borderId="44" xfId="0" applyFont="1" applyBorder="1" applyAlignment="1" applyProtection="1">
      <alignment horizontal="center" vertical="center" textRotation="90" wrapText="1"/>
    </xf>
    <xf numFmtId="0" fontId="5" fillId="0" borderId="47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textRotation="90" wrapText="1"/>
    </xf>
    <xf numFmtId="0" fontId="7" fillId="5" borderId="5" xfId="0" applyFont="1" applyFill="1" applyBorder="1" applyAlignment="1" applyProtection="1">
      <alignment horizontal="center" vertical="center" textRotation="90" wrapText="1"/>
    </xf>
    <xf numFmtId="0" fontId="7" fillId="5" borderId="1" xfId="0" applyFont="1" applyFill="1" applyBorder="1" applyAlignment="1" applyProtection="1">
      <alignment horizontal="center" vertical="center" textRotation="90" wrapText="1"/>
    </xf>
    <xf numFmtId="0" fontId="5" fillId="0" borderId="9" xfId="0" applyFont="1" applyFill="1" applyBorder="1" applyAlignment="1" applyProtection="1">
      <alignment horizontal="center" vertical="center" textRotation="90" wrapText="1"/>
    </xf>
    <xf numFmtId="0" fontId="5" fillId="0" borderId="6" xfId="0" applyFont="1" applyFill="1" applyBorder="1" applyAlignment="1" applyProtection="1">
      <alignment horizontal="center" vertical="center" textRotation="90" wrapText="1"/>
    </xf>
    <xf numFmtId="0" fontId="5" fillId="0" borderId="72" xfId="0" applyFont="1" applyFill="1" applyBorder="1" applyAlignment="1" applyProtection="1">
      <alignment horizontal="center" vertical="center" textRotation="90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textRotation="90"/>
    </xf>
    <xf numFmtId="0" fontId="5" fillId="0" borderId="16" xfId="0" applyNumberFormat="1" applyFont="1" applyFill="1" applyBorder="1" applyAlignment="1" applyProtection="1">
      <alignment horizontal="center" textRotation="90"/>
    </xf>
    <xf numFmtId="0" fontId="5" fillId="0" borderId="10" xfId="2" applyNumberFormat="1" applyFont="1" applyFill="1" applyBorder="1" applyAlignment="1" applyProtection="1">
      <alignment horizontal="center" vertical="center" textRotation="90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/>
    </xf>
    <xf numFmtId="0" fontId="7" fillId="3" borderId="10" xfId="2" applyNumberFormat="1" applyFont="1" applyFill="1" applyBorder="1" applyAlignment="1" applyProtection="1">
      <alignment horizontal="center" vertical="center" textRotation="90" wrapText="1"/>
    </xf>
    <xf numFmtId="0" fontId="7" fillId="3" borderId="10" xfId="2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/>
    </xf>
    <xf numFmtId="0" fontId="7" fillId="3" borderId="10" xfId="2" applyNumberFormat="1" applyFont="1" applyFill="1" applyBorder="1" applyAlignment="1" applyProtection="1">
      <alignment horizontal="center" vertical="center" textRotation="90"/>
    </xf>
    <xf numFmtId="0" fontId="7" fillId="3" borderId="10" xfId="2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29" xfId="0" applyFont="1" applyBorder="1" applyAlignment="1" applyProtection="1">
      <alignment horizontal="center" vertical="center" textRotation="90" wrapTex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2" fillId="5" borderId="59" xfId="0" applyFont="1" applyFill="1" applyBorder="1" applyAlignment="1" applyProtection="1">
      <alignment horizontal="center" vertical="center" textRotation="90" wrapText="1"/>
    </xf>
    <xf numFmtId="0" fontId="2" fillId="5" borderId="11" xfId="0" applyFont="1" applyFill="1" applyBorder="1" applyAlignment="1" applyProtection="1">
      <alignment horizontal="center" vertical="center" textRotation="90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12" borderId="74" xfId="0" applyFont="1" applyFill="1" applyBorder="1" applyAlignment="1" applyProtection="1">
      <alignment horizontal="center" vertical="center" textRotation="90" wrapText="1"/>
    </xf>
    <xf numFmtId="0" fontId="2" fillId="12" borderId="75" xfId="0" applyFont="1" applyFill="1" applyBorder="1" applyAlignment="1" applyProtection="1">
      <alignment horizontal="center" vertical="center" textRotation="90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2" fillId="5" borderId="60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2" fillId="12" borderId="26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justify"/>
    </xf>
    <xf numFmtId="0" fontId="6" fillId="0" borderId="26" xfId="0" applyFont="1" applyBorder="1" applyAlignment="1" applyProtection="1">
      <alignment horizontal="right"/>
    </xf>
    <xf numFmtId="0" fontId="6" fillId="0" borderId="75" xfId="0" applyFont="1" applyBorder="1" applyAlignment="1" applyProtection="1">
      <alignment horizontal="right"/>
    </xf>
    <xf numFmtId="0" fontId="6" fillId="0" borderId="6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26" xfId="0" applyFont="1" applyBorder="1" applyAlignment="1" applyProtection="1">
      <alignment horizontal="center" vertical="justify" wrapText="1"/>
    </xf>
    <xf numFmtId="0" fontId="2" fillId="0" borderId="75" xfId="0" applyFont="1" applyBorder="1" applyAlignment="1" applyProtection="1">
      <alignment horizontal="center" vertical="justify" wrapText="1"/>
    </xf>
    <xf numFmtId="0" fontId="2" fillId="0" borderId="60" xfId="0" applyFont="1" applyBorder="1" applyAlignment="1" applyProtection="1">
      <alignment horizontal="center" vertical="justify" wrapText="1"/>
    </xf>
    <xf numFmtId="0" fontId="6" fillId="0" borderId="26" xfId="0" applyFont="1" applyBorder="1" applyAlignment="1" applyProtection="1">
      <alignment horizontal="left" vertical="justify"/>
    </xf>
    <xf numFmtId="0" fontId="6" fillId="0" borderId="75" xfId="0" applyFont="1" applyBorder="1" applyAlignment="1" applyProtection="1">
      <alignment horizontal="left" vertical="justify"/>
    </xf>
    <xf numFmtId="0" fontId="6" fillId="0" borderId="60" xfId="0" applyFont="1" applyBorder="1" applyAlignment="1" applyProtection="1">
      <alignment horizontal="left" vertical="justify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textRotation="90" wrapText="1" shrinkToFit="1"/>
    </xf>
    <xf numFmtId="0" fontId="5" fillId="0" borderId="71" xfId="0" applyFont="1" applyBorder="1" applyAlignment="1" applyProtection="1">
      <alignment horizontal="center" vertical="center" textRotation="90" wrapText="1" shrinkToFit="1"/>
    </xf>
    <xf numFmtId="0" fontId="5" fillId="0" borderId="4" xfId="0" applyFont="1" applyBorder="1" applyAlignment="1" applyProtection="1">
      <alignment horizontal="center" vertical="center" textRotation="90" wrapText="1" shrinkToFi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12" borderId="23" xfId="0" applyFont="1" applyFill="1" applyBorder="1" applyAlignment="1" applyProtection="1">
      <alignment horizontal="center" vertical="center" textRotation="90" wrapText="1"/>
    </xf>
    <xf numFmtId="0" fontId="7" fillId="12" borderId="6" xfId="0" applyFont="1" applyFill="1" applyBorder="1" applyAlignment="1" applyProtection="1">
      <alignment horizontal="center" vertical="center" textRotation="90" wrapText="1"/>
    </xf>
    <xf numFmtId="0" fontId="7" fillId="12" borderId="72" xfId="0" applyFont="1" applyFill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textRotation="90" wrapText="1"/>
    </xf>
    <xf numFmtId="0" fontId="5" fillId="0" borderId="54" xfId="0" applyFont="1" applyBorder="1" applyAlignment="1" applyProtection="1">
      <alignment horizontal="center" vertical="center" textRotation="90" wrapText="1"/>
    </xf>
    <xf numFmtId="0" fontId="5" fillId="0" borderId="11" xfId="0" applyFont="1" applyBorder="1" applyAlignment="1" applyProtection="1">
      <alignment horizontal="center" vertical="center" textRotation="90" wrapText="1"/>
    </xf>
    <xf numFmtId="0" fontId="5" fillId="0" borderId="65" xfId="0" applyFont="1" applyBorder="1" applyAlignment="1" applyProtection="1">
      <alignment horizontal="center" vertical="center" textRotation="90" wrapText="1"/>
    </xf>
    <xf numFmtId="0" fontId="5" fillId="0" borderId="27" xfId="0" applyFont="1" applyBorder="1" applyAlignment="1" applyProtection="1">
      <alignment horizontal="center" vertical="center" textRotation="90" wrapText="1"/>
    </xf>
    <xf numFmtId="0" fontId="5" fillId="0" borderId="12" xfId="0" applyFont="1" applyFill="1" applyBorder="1" applyAlignment="1" applyProtection="1">
      <alignment horizontal="center" vertical="center" textRotation="90" wrapText="1"/>
    </xf>
    <xf numFmtId="0" fontId="5" fillId="0" borderId="71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 applyProtection="1">
      <alignment horizontal="center" vertical="center" textRotation="90" wrapText="1"/>
    </xf>
    <xf numFmtId="0" fontId="5" fillId="0" borderId="13" xfId="0" applyFont="1" applyBorder="1" applyAlignment="1" applyProtection="1">
      <alignment horizontal="center" vertical="center" textRotation="90" wrapText="1"/>
    </xf>
    <xf numFmtId="0" fontId="5" fillId="0" borderId="67" xfId="0" applyFont="1" applyBorder="1" applyAlignment="1" applyProtection="1">
      <alignment horizontal="center" vertical="center" textRotation="90" wrapText="1"/>
    </xf>
    <xf numFmtId="0" fontId="7" fillId="12" borderId="48" xfId="0" applyFont="1" applyFill="1" applyBorder="1" applyAlignment="1" applyProtection="1">
      <alignment horizontal="center" vertical="center" textRotation="90" wrapText="1"/>
    </xf>
    <xf numFmtId="0" fontId="7" fillId="12" borderId="39" xfId="0" applyFont="1" applyFill="1" applyBorder="1" applyAlignment="1" applyProtection="1">
      <alignment horizontal="center" vertical="center" textRotation="90" wrapText="1"/>
    </xf>
    <xf numFmtId="0" fontId="5" fillId="7" borderId="5" xfId="0" applyFont="1" applyFill="1" applyBorder="1" applyAlignment="1" applyProtection="1">
      <alignment horizontal="center" vertical="center" textRotation="90" wrapText="1"/>
    </xf>
    <xf numFmtId="0" fontId="5" fillId="7" borderId="1" xfId="0" applyFont="1" applyFill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49" xfId="0" applyFont="1" applyBorder="1" applyAlignment="1" applyProtection="1">
      <alignment horizontal="center" vertical="center" wrapText="1" shrinkToFit="1"/>
    </xf>
    <xf numFmtId="0" fontId="7" fillId="0" borderId="51" xfId="0" applyFont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left" vertical="distributed"/>
    </xf>
    <xf numFmtId="0" fontId="5" fillId="0" borderId="16" xfId="0" applyFont="1" applyBorder="1" applyAlignment="1" applyProtection="1">
      <alignment horizontal="left" vertical="distributed"/>
    </xf>
    <xf numFmtId="0" fontId="5" fillId="0" borderId="9" xfId="0" applyFont="1" applyBorder="1" applyAlignment="1" applyProtection="1">
      <alignment horizontal="right" vertical="justify"/>
    </xf>
    <xf numFmtId="0" fontId="5" fillId="0" borderId="16" xfId="0" applyFont="1" applyBorder="1" applyAlignment="1" applyProtection="1">
      <alignment horizontal="right" vertical="justify"/>
    </xf>
    <xf numFmtId="1" fontId="2" fillId="0" borderId="9" xfId="0" applyNumberFormat="1" applyFont="1" applyFill="1" applyBorder="1" applyAlignment="1" applyProtection="1">
      <alignment horizontal="right" vertical="justify"/>
      <protection locked="0"/>
    </xf>
    <xf numFmtId="1" fontId="2" fillId="0" borderId="16" xfId="0" applyNumberFormat="1" applyFont="1" applyFill="1" applyBorder="1" applyAlignment="1" applyProtection="1">
      <alignment horizontal="right" vertical="justify"/>
      <protection locked="0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5" fillId="0" borderId="78" xfId="0" applyFont="1" applyFill="1" applyBorder="1" applyAlignment="1" applyProtection="1">
      <alignment horizontal="center" vertical="center" textRotation="90" wrapText="1"/>
    </xf>
    <xf numFmtId="0" fontId="5" fillId="0" borderId="82" xfId="0" applyFont="1" applyFill="1" applyBorder="1" applyAlignment="1" applyProtection="1">
      <alignment horizontal="center" vertical="center" textRotation="90" wrapText="1"/>
    </xf>
    <xf numFmtId="0" fontId="7" fillId="12" borderId="5" xfId="0" applyFont="1" applyFill="1" applyBorder="1" applyAlignment="1" applyProtection="1">
      <alignment horizontal="center" vertical="center" textRotation="90" wrapText="1"/>
    </xf>
    <xf numFmtId="0" fontId="7" fillId="12" borderId="1" xfId="0" applyFont="1" applyFill="1" applyBorder="1" applyAlignment="1" applyProtection="1">
      <alignment horizontal="center" vertical="center" textRotation="90" wrapText="1"/>
    </xf>
    <xf numFmtId="0" fontId="7" fillId="0" borderId="52" xfId="0" applyFont="1" applyBorder="1" applyAlignment="1" applyProtection="1">
      <alignment horizontal="center" vertical="center" textRotation="90" wrapText="1"/>
    </xf>
    <xf numFmtId="0" fontId="7" fillId="0" borderId="37" xfId="0" applyFont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textRotation="90" wrapText="1"/>
    </xf>
    <xf numFmtId="0" fontId="5" fillId="0" borderId="55" xfId="0" applyFont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26" fillId="0" borderId="21" xfId="2" applyNumberFormat="1" applyFont="1" applyBorder="1" applyAlignment="1" applyProtection="1">
      <alignment horizontal="left"/>
    </xf>
    <xf numFmtId="0" fontId="26" fillId="0" borderId="49" xfId="2" applyNumberFormat="1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justify" textRotation="90"/>
    </xf>
    <xf numFmtId="0" fontId="6" fillId="0" borderId="11" xfId="0" applyFont="1" applyBorder="1" applyAlignment="1" applyProtection="1">
      <alignment horizontal="center" vertical="justify" textRotation="90"/>
    </xf>
    <xf numFmtId="0" fontId="6" fillId="0" borderId="57" xfId="0" applyFont="1" applyBorder="1" applyAlignment="1" applyProtection="1">
      <alignment horizontal="center" vertical="center" wrapText="1"/>
    </xf>
    <xf numFmtId="0" fontId="2" fillId="12" borderId="11" xfId="0" applyFont="1" applyFill="1" applyBorder="1" applyAlignment="1" applyProtection="1">
      <alignment horizontal="center" vertical="center" textRotation="90" wrapText="1"/>
    </xf>
    <xf numFmtId="0" fontId="2" fillId="12" borderId="43" xfId="0" applyFont="1" applyFill="1" applyBorder="1" applyAlignment="1" applyProtection="1">
      <alignment horizontal="center" vertical="center" textRotation="90" wrapText="1"/>
    </xf>
    <xf numFmtId="0" fontId="2" fillId="12" borderId="44" xfId="0" applyFont="1" applyFill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26" xfId="0" applyFont="1" applyBorder="1" applyAlignment="1" applyProtection="1">
      <alignment horizontal="center" vertical="top" wrapText="1"/>
    </xf>
    <xf numFmtId="0" fontId="6" fillId="0" borderId="26" xfId="0" applyFont="1" applyBorder="1" applyAlignment="1" applyProtection="1">
      <alignment horizontal="right" vertical="top" wrapText="1"/>
    </xf>
    <xf numFmtId="0" fontId="6" fillId="0" borderId="75" xfId="0" applyFont="1" applyBorder="1" applyAlignment="1" applyProtection="1">
      <alignment horizontal="right" vertical="top" wrapText="1"/>
    </xf>
    <xf numFmtId="0" fontId="6" fillId="0" borderId="60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2" fillId="12" borderId="13" xfId="0" applyFont="1" applyFill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top" wrapText="1"/>
    </xf>
    <xf numFmtId="0" fontId="2" fillId="0" borderId="75" xfId="0" applyFont="1" applyBorder="1" applyAlignment="1" applyProtection="1">
      <alignment horizontal="center" vertical="top" wrapText="1"/>
    </xf>
    <xf numFmtId="0" fontId="2" fillId="0" borderId="60" xfId="0" applyFont="1" applyBorder="1" applyAlignment="1" applyProtection="1">
      <alignment horizontal="center" vertical="top" wrapText="1"/>
    </xf>
    <xf numFmtId="0" fontId="36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6" fillId="4" borderId="60" xfId="0" applyFont="1" applyFill="1" applyBorder="1" applyAlignment="1" applyProtection="1">
      <alignment horizontal="center" vertical="center" textRotation="90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textRotation="90" wrapText="1"/>
    </xf>
    <xf numFmtId="0" fontId="6" fillId="4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top" wrapText="1" indent="2" readingOrder="1"/>
    </xf>
    <xf numFmtId="0" fontId="2" fillId="0" borderId="0" xfId="0" applyFont="1" applyAlignment="1">
      <alignment horizontal="left" vertical="top" wrapText="1" readingOrder="1"/>
    </xf>
    <xf numFmtId="0" fontId="34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indent="2" readingOrder="1"/>
    </xf>
    <xf numFmtId="0" fontId="3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5">
    <cellStyle name="Normal 2" xfId="4"/>
    <cellStyle name="Normal_Sheet1" xfId="2"/>
    <cellStyle name="Нормален" xfId="0" builtinId="0"/>
    <cellStyle name="Процент" xfId="3" builtinId="5"/>
    <cellStyle name="Хипервръзка" xfId="1" builtinId="8"/>
  </cellStyles>
  <dxfs count="7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33</xdr:row>
      <xdr:rowOff>19050</xdr:rowOff>
    </xdr:from>
    <xdr:to>
      <xdr:col>1</xdr:col>
      <xdr:colOff>1781175</xdr:colOff>
      <xdr:row>40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303439</xdr:colOff>
      <xdr:row>45</xdr:row>
      <xdr:rowOff>87087</xdr:rowOff>
    </xdr:from>
    <xdr:to>
      <xdr:col>10</xdr:col>
      <xdr:colOff>151039</xdr:colOff>
      <xdr:row>51</xdr:row>
      <xdr:rowOff>148318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864" y="8650062"/>
          <a:ext cx="1085850" cy="114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/>
  </sheetViews>
  <sheetFormatPr defaultRowHeight="12.75" x14ac:dyDescent="0.2"/>
  <cols>
    <col min="1" max="6" width="9.140625" style="64"/>
    <col min="7" max="7" width="18.7109375" style="64" customWidth="1"/>
    <col min="8" max="8" width="9.140625" style="64"/>
    <col min="9" max="9" width="17.140625" style="64" customWidth="1"/>
    <col min="10" max="10" width="28.5703125" style="64" customWidth="1"/>
    <col min="11" max="11" width="14.85546875" style="64" customWidth="1"/>
    <col min="12" max="16384" width="9.140625" style="64"/>
  </cols>
  <sheetData>
    <row r="1" spans="1:11" s="329" customFormat="1" ht="19.5" customHeight="1" x14ac:dyDescent="0.2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328"/>
    </row>
    <row r="2" spans="1:11" s="329" customFormat="1" ht="19.5" customHeight="1" x14ac:dyDescent="0.2">
      <c r="A2" s="663" t="s">
        <v>519</v>
      </c>
      <c r="B2" s="664"/>
      <c r="C2" s="664"/>
      <c r="D2" s="664"/>
      <c r="E2" s="664"/>
      <c r="F2" s="664"/>
      <c r="G2" s="664"/>
      <c r="H2" s="664"/>
      <c r="I2" s="664"/>
      <c r="J2" s="664"/>
      <c r="K2" s="665"/>
    </row>
    <row r="3" spans="1:11" s="329" customFormat="1" ht="19.5" customHeight="1" x14ac:dyDescent="0.2">
      <c r="A3" s="663" t="s">
        <v>520</v>
      </c>
      <c r="B3" s="664"/>
      <c r="C3" s="664"/>
      <c r="D3" s="664"/>
      <c r="E3" s="664"/>
      <c r="F3" s="664"/>
      <c r="G3" s="664"/>
      <c r="H3" s="664"/>
      <c r="I3" s="664"/>
      <c r="J3" s="664"/>
      <c r="K3" s="665"/>
    </row>
    <row r="4" spans="1:11" s="329" customFormat="1" ht="19.5" customHeight="1" x14ac:dyDescent="0.2">
      <c r="A4" s="663" t="s">
        <v>521</v>
      </c>
      <c r="B4" s="664"/>
      <c r="C4" s="664"/>
      <c r="D4" s="664"/>
      <c r="E4" s="664"/>
      <c r="F4" s="664"/>
      <c r="G4" s="664"/>
      <c r="H4" s="664"/>
      <c r="I4" s="664"/>
      <c r="J4" s="664"/>
      <c r="K4" s="665"/>
    </row>
    <row r="5" spans="1:11" s="329" customFormat="1" ht="19.5" customHeight="1" x14ac:dyDescent="0.2">
      <c r="A5" s="663" t="s">
        <v>522</v>
      </c>
      <c r="B5" s="664"/>
      <c r="C5" s="664"/>
      <c r="D5" s="664"/>
      <c r="E5" s="664"/>
      <c r="F5" s="664"/>
      <c r="G5" s="664"/>
      <c r="H5" s="664"/>
      <c r="I5" s="664"/>
      <c r="J5" s="664"/>
      <c r="K5" s="665"/>
    </row>
    <row r="6" spans="1:11" s="329" customFormat="1" ht="19.5" customHeight="1" x14ac:dyDescent="0.2">
      <c r="A6" s="663" t="s">
        <v>635</v>
      </c>
      <c r="B6" s="664"/>
      <c r="C6" s="664"/>
      <c r="D6" s="664"/>
      <c r="E6" s="664"/>
      <c r="F6" s="664"/>
      <c r="G6" s="664"/>
      <c r="H6" s="664"/>
      <c r="I6" s="664"/>
      <c r="J6" s="664"/>
      <c r="K6" s="665"/>
    </row>
    <row r="7" spans="1:11" s="329" customFormat="1" ht="19.5" customHeight="1" x14ac:dyDescent="0.2">
      <c r="A7" s="663" t="s">
        <v>523</v>
      </c>
      <c r="B7" s="664"/>
      <c r="C7" s="664"/>
      <c r="D7" s="664"/>
      <c r="E7" s="664"/>
      <c r="F7" s="664"/>
      <c r="G7" s="664"/>
      <c r="H7" s="664"/>
      <c r="I7" s="664"/>
      <c r="J7" s="664"/>
      <c r="K7" s="665"/>
    </row>
    <row r="8" spans="1:11" s="329" customFormat="1" ht="19.5" customHeight="1" x14ac:dyDescent="0.2">
      <c r="A8" s="663" t="s">
        <v>525</v>
      </c>
      <c r="B8" s="664"/>
      <c r="C8" s="664"/>
      <c r="D8" s="664"/>
      <c r="E8" s="664"/>
      <c r="F8" s="664"/>
      <c r="G8" s="664"/>
      <c r="H8" s="664"/>
      <c r="I8" s="664"/>
      <c r="J8" s="664"/>
      <c r="K8" s="665"/>
    </row>
    <row r="9" spans="1:11" s="329" customFormat="1" ht="19.5" customHeight="1" x14ac:dyDescent="0.2">
      <c r="A9" s="663" t="s">
        <v>524</v>
      </c>
      <c r="B9" s="664"/>
      <c r="C9" s="664"/>
      <c r="D9" s="664"/>
      <c r="E9" s="664"/>
      <c r="F9" s="664"/>
      <c r="G9" s="664"/>
      <c r="H9" s="664"/>
      <c r="I9" s="664"/>
      <c r="J9" s="664"/>
      <c r="K9" s="665"/>
    </row>
    <row r="10" spans="1:11" s="329" customFormat="1" ht="19.5" customHeight="1" x14ac:dyDescent="0.2">
      <c r="A10" s="663" t="s">
        <v>526</v>
      </c>
      <c r="B10" s="664"/>
      <c r="C10" s="664"/>
      <c r="D10" s="664"/>
      <c r="E10" s="664"/>
      <c r="F10" s="664"/>
      <c r="G10" s="664"/>
      <c r="H10" s="664"/>
      <c r="I10" s="664"/>
      <c r="J10" s="664"/>
      <c r="K10" s="665"/>
    </row>
    <row r="11" spans="1:11" ht="15.75" x14ac:dyDescent="0.25">
      <c r="A11" s="293"/>
      <c r="B11" s="67"/>
      <c r="C11" s="68"/>
      <c r="D11" s="66"/>
      <c r="E11" s="66"/>
      <c r="F11" s="66"/>
      <c r="G11" s="66"/>
      <c r="H11" s="66"/>
      <c r="I11" s="66"/>
      <c r="J11" s="69"/>
      <c r="K11" s="294"/>
    </row>
    <row r="12" spans="1:11" ht="16.5" thickBot="1" x14ac:dyDescent="0.3">
      <c r="A12" s="295"/>
      <c r="B12" s="296"/>
      <c r="C12" s="297"/>
      <c r="D12" s="297"/>
      <c r="E12" s="297"/>
      <c r="F12" s="297"/>
      <c r="G12" s="297"/>
      <c r="H12" s="297"/>
      <c r="I12" s="297"/>
      <c r="J12" s="297"/>
      <c r="K12" s="298"/>
    </row>
    <row r="13" spans="1:11" ht="16.5" thickBot="1" x14ac:dyDescent="0.3">
      <c r="A13" s="660" t="s">
        <v>118</v>
      </c>
      <c r="B13" s="661"/>
      <c r="C13" s="661"/>
      <c r="D13" s="661"/>
      <c r="E13" s="661"/>
      <c r="F13" s="661"/>
      <c r="G13" s="661"/>
      <c r="H13" s="661"/>
      <c r="I13" s="661"/>
      <c r="J13" s="661"/>
      <c r="K13" s="662"/>
    </row>
    <row r="14" spans="1:11" ht="16.5" thickTop="1" x14ac:dyDescent="0.25">
      <c r="A14" s="65"/>
      <c r="B14" s="67"/>
      <c r="C14" s="71" t="s">
        <v>119</v>
      </c>
      <c r="D14" s="72"/>
      <c r="E14" s="72"/>
      <c r="F14" s="72"/>
      <c r="G14" s="72"/>
      <c r="H14" s="72"/>
      <c r="I14" s="72"/>
      <c r="J14" s="73"/>
      <c r="K14" s="70"/>
    </row>
    <row r="15" spans="1:11" ht="16.5" thickBot="1" x14ac:dyDescent="0.3">
      <c r="A15" s="65"/>
      <c r="B15" s="67"/>
      <c r="C15" s="74" t="s">
        <v>120</v>
      </c>
      <c r="D15" s="75"/>
      <c r="E15" s="75"/>
      <c r="F15" s="75"/>
      <c r="G15" s="75"/>
      <c r="H15" s="75"/>
      <c r="I15" s="75"/>
      <c r="J15" s="76"/>
      <c r="K15" s="70"/>
    </row>
    <row r="16" spans="1:11" ht="16.5" thickBot="1" x14ac:dyDescent="0.3">
      <c r="A16" s="77"/>
      <c r="B16" s="78"/>
      <c r="C16" s="79"/>
      <c r="D16" s="78"/>
      <c r="E16" s="78"/>
      <c r="F16" s="78"/>
      <c r="G16" s="78"/>
      <c r="H16" s="78"/>
      <c r="I16" s="78"/>
      <c r="J16" s="78"/>
      <c r="K16" s="80"/>
    </row>
    <row r="17" spans="1:11" ht="49.5" customHeight="1" thickTop="1" x14ac:dyDescent="0.2">
      <c r="A17" s="659" t="s">
        <v>533</v>
      </c>
      <c r="B17" s="659"/>
      <c r="C17" s="659"/>
      <c r="D17" s="659"/>
      <c r="E17" s="659"/>
      <c r="F17" s="659"/>
      <c r="G17" s="659"/>
      <c r="H17" s="659"/>
      <c r="I17" s="659"/>
      <c r="J17" s="659"/>
      <c r="K17" s="659"/>
    </row>
    <row r="18" spans="1:11" ht="49.5" customHeight="1" x14ac:dyDescent="0.2">
      <c r="A18" s="656" t="s">
        <v>534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</row>
    <row r="19" spans="1:11" ht="49.5" customHeight="1" x14ac:dyDescent="0.2">
      <c r="A19" s="656" t="s">
        <v>535</v>
      </c>
      <c r="B19" s="656"/>
      <c r="C19" s="656"/>
      <c r="D19" s="656"/>
      <c r="E19" s="656"/>
      <c r="F19" s="656"/>
      <c r="G19" s="656"/>
      <c r="H19" s="656"/>
      <c r="I19" s="656"/>
      <c r="J19" s="656"/>
      <c r="K19" s="656"/>
    </row>
    <row r="20" spans="1:11" ht="49.5" customHeight="1" x14ac:dyDescent="0.2">
      <c r="A20" s="656" t="s">
        <v>536</v>
      </c>
      <c r="B20" s="656"/>
      <c r="C20" s="656"/>
      <c r="D20" s="656"/>
      <c r="E20" s="656"/>
      <c r="F20" s="656"/>
      <c r="G20" s="656"/>
      <c r="H20" s="656"/>
      <c r="I20" s="656"/>
      <c r="J20" s="656"/>
      <c r="K20" s="656"/>
    </row>
    <row r="21" spans="1:11" ht="49.5" customHeight="1" x14ac:dyDescent="0.2">
      <c r="A21" s="656" t="s">
        <v>537</v>
      </c>
      <c r="B21" s="656"/>
      <c r="C21" s="656"/>
      <c r="D21" s="656"/>
      <c r="E21" s="656"/>
      <c r="F21" s="656"/>
      <c r="G21" s="656"/>
      <c r="H21" s="656"/>
      <c r="I21" s="656"/>
      <c r="J21" s="656"/>
      <c r="K21" s="656"/>
    </row>
    <row r="22" spans="1:11" ht="49.5" customHeight="1" x14ac:dyDescent="0.2">
      <c r="A22" s="656" t="s">
        <v>538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</row>
    <row r="23" spans="1:11" ht="49.5" customHeight="1" x14ac:dyDescent="0.2">
      <c r="A23" s="656" t="s">
        <v>539</v>
      </c>
      <c r="B23" s="656"/>
      <c r="C23" s="656"/>
      <c r="D23" s="656"/>
      <c r="E23" s="656"/>
      <c r="F23" s="656"/>
      <c r="G23" s="656"/>
      <c r="H23" s="656"/>
      <c r="I23" s="656"/>
      <c r="J23" s="656"/>
      <c r="K23" s="656"/>
    </row>
    <row r="24" spans="1:11" ht="49.5" customHeight="1" x14ac:dyDescent="0.2">
      <c r="A24" s="656" t="s">
        <v>540</v>
      </c>
      <c r="B24" s="656"/>
      <c r="C24" s="656"/>
      <c r="D24" s="656"/>
      <c r="E24" s="656"/>
      <c r="F24" s="656"/>
      <c r="G24" s="656"/>
      <c r="H24" s="656"/>
      <c r="I24" s="656"/>
      <c r="J24" s="656"/>
      <c r="K24" s="656"/>
    </row>
    <row r="25" spans="1:11" ht="127.5" customHeight="1" x14ac:dyDescent="0.2">
      <c r="A25" s="658" t="s">
        <v>634</v>
      </c>
      <c r="B25" s="658"/>
      <c r="C25" s="658"/>
      <c r="D25" s="658"/>
      <c r="E25" s="658"/>
      <c r="F25" s="658"/>
      <c r="G25" s="658"/>
      <c r="H25" s="658"/>
      <c r="I25" s="658"/>
      <c r="J25" s="658"/>
      <c r="K25" s="658"/>
    </row>
    <row r="26" spans="1:11" ht="49.5" customHeight="1" x14ac:dyDescent="0.2">
      <c r="A26" s="656" t="s">
        <v>541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56"/>
    </row>
    <row r="27" spans="1:11" ht="49.5" customHeight="1" x14ac:dyDescent="0.2">
      <c r="A27" s="656" t="s">
        <v>632</v>
      </c>
      <c r="B27" s="656"/>
      <c r="C27" s="656"/>
      <c r="D27" s="656"/>
      <c r="E27" s="656"/>
      <c r="F27" s="656"/>
      <c r="G27" s="656"/>
      <c r="H27" s="656"/>
      <c r="I27" s="656"/>
      <c r="J27" s="656"/>
      <c r="K27" s="656"/>
    </row>
    <row r="28" spans="1:11" ht="49.5" customHeight="1" x14ac:dyDescent="0.2">
      <c r="A28" s="656" t="s">
        <v>542</v>
      </c>
      <c r="B28" s="656"/>
      <c r="C28" s="656"/>
      <c r="D28" s="656"/>
      <c r="E28" s="656"/>
      <c r="F28" s="656"/>
      <c r="G28" s="656"/>
      <c r="H28" s="656"/>
      <c r="I28" s="656"/>
      <c r="J28" s="656"/>
      <c r="K28" s="656"/>
    </row>
    <row r="29" spans="1:11" ht="49.5" customHeight="1" x14ac:dyDescent="0.2">
      <c r="A29" s="656" t="s">
        <v>543</v>
      </c>
      <c r="B29" s="656"/>
      <c r="C29" s="656"/>
      <c r="D29" s="656"/>
      <c r="E29" s="656"/>
      <c r="F29" s="656"/>
      <c r="G29" s="656"/>
      <c r="H29" s="656"/>
      <c r="I29" s="656"/>
      <c r="J29" s="656"/>
      <c r="K29" s="656"/>
    </row>
    <row r="30" spans="1:11" ht="49.5" customHeight="1" x14ac:dyDescent="0.2">
      <c r="A30" s="656" t="s">
        <v>544</v>
      </c>
      <c r="B30" s="656"/>
      <c r="C30" s="656"/>
      <c r="D30" s="656"/>
      <c r="E30" s="656"/>
      <c r="F30" s="656"/>
      <c r="G30" s="656"/>
      <c r="H30" s="656"/>
      <c r="I30" s="656"/>
      <c r="J30" s="656"/>
      <c r="K30" s="656"/>
    </row>
    <row r="31" spans="1:11" ht="49.5" customHeight="1" x14ac:dyDescent="0.2">
      <c r="A31" s="656" t="s">
        <v>545</v>
      </c>
      <c r="B31" s="656"/>
      <c r="C31" s="656"/>
      <c r="D31" s="656"/>
      <c r="E31" s="656"/>
      <c r="F31" s="656"/>
      <c r="G31" s="656"/>
      <c r="H31" s="656"/>
      <c r="I31" s="656"/>
      <c r="J31" s="656"/>
      <c r="K31" s="656"/>
    </row>
    <row r="32" spans="1:11" ht="49.5" customHeight="1" x14ac:dyDescent="0.2">
      <c r="A32" s="656" t="s">
        <v>546</v>
      </c>
      <c r="B32" s="656"/>
      <c r="C32" s="656"/>
      <c r="D32" s="656"/>
      <c r="E32" s="656"/>
      <c r="F32" s="656"/>
      <c r="G32" s="656"/>
      <c r="H32" s="656"/>
      <c r="I32" s="656"/>
      <c r="J32" s="656"/>
      <c r="K32" s="656"/>
    </row>
    <row r="33" spans="1:11" ht="49.5" customHeight="1" x14ac:dyDescent="0.2">
      <c r="A33" s="657" t="s">
        <v>532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0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84"/>
  <sheetViews>
    <sheetView zoomScaleNormal="100" workbookViewId="0">
      <selection activeCell="AN44" sqref="AN44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250" t="s">
        <v>551</v>
      </c>
      <c r="C1" s="250"/>
    </row>
    <row r="2" spans="1:58" ht="30" customHeight="1" x14ac:dyDescent="0.2">
      <c r="C2" s="992" t="s">
        <v>661</v>
      </c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  <c r="Y2" s="992"/>
      <c r="Z2" s="992"/>
      <c r="AA2" s="992"/>
      <c r="AB2" s="992"/>
      <c r="AC2" s="992"/>
      <c r="AD2" s="992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</row>
    <row r="3" spans="1:58" ht="13.5" thickBot="1" x14ac:dyDescent="0.25">
      <c r="M3" s="250" t="s">
        <v>552</v>
      </c>
    </row>
    <row r="4" spans="1:58" ht="37.5" customHeight="1" x14ac:dyDescent="0.2">
      <c r="A4" s="959" t="s">
        <v>456</v>
      </c>
      <c r="B4" s="990" t="s">
        <v>553</v>
      </c>
      <c r="C4" s="962" t="s">
        <v>477</v>
      </c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4"/>
      <c r="AE4" s="962" t="s">
        <v>478</v>
      </c>
      <c r="AF4" s="963"/>
      <c r="AG4" s="963"/>
      <c r="AH4" s="963"/>
      <c r="AI4" s="963"/>
      <c r="AJ4" s="963"/>
      <c r="AK4" s="963"/>
      <c r="AL4" s="963"/>
      <c r="AM4" s="963"/>
      <c r="AN4" s="963"/>
      <c r="AO4" s="963"/>
      <c r="AP4" s="963"/>
      <c r="AQ4" s="963"/>
      <c r="AR4" s="963"/>
      <c r="AS4" s="963"/>
      <c r="AT4" s="963"/>
      <c r="AU4" s="963"/>
      <c r="AV4" s="963"/>
      <c r="AW4" s="963"/>
      <c r="AX4" s="963"/>
      <c r="AY4" s="963"/>
      <c r="AZ4" s="963"/>
      <c r="BA4" s="963"/>
      <c r="BB4" s="963"/>
      <c r="BC4" s="963"/>
      <c r="BD4" s="963"/>
      <c r="BE4" s="963"/>
      <c r="BF4" s="964"/>
    </row>
    <row r="5" spans="1:58" x14ac:dyDescent="0.2">
      <c r="A5" s="960"/>
      <c r="B5" s="991"/>
      <c r="C5" s="993" t="s">
        <v>479</v>
      </c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5"/>
      <c r="AE5" s="993" t="s">
        <v>479</v>
      </c>
      <c r="AF5" s="994"/>
      <c r="AG5" s="994"/>
      <c r="AH5" s="994"/>
      <c r="AI5" s="994"/>
      <c r="AJ5" s="994"/>
      <c r="AK5" s="994"/>
      <c r="AL5" s="994"/>
      <c r="AM5" s="994"/>
      <c r="AN5" s="994"/>
      <c r="AO5" s="994"/>
      <c r="AP5" s="994"/>
      <c r="AQ5" s="994"/>
      <c r="AR5" s="994"/>
      <c r="AS5" s="994"/>
      <c r="AT5" s="994"/>
      <c r="AU5" s="994"/>
      <c r="AV5" s="994"/>
      <c r="AW5" s="994"/>
      <c r="AX5" s="994"/>
      <c r="AY5" s="994"/>
      <c r="AZ5" s="994"/>
      <c r="BA5" s="994"/>
      <c r="BB5" s="994"/>
      <c r="BC5" s="994"/>
      <c r="BD5" s="994"/>
      <c r="BE5" s="994"/>
      <c r="BF5" s="995"/>
    </row>
    <row r="6" spans="1:58" s="332" customFormat="1" ht="24" customHeight="1" x14ac:dyDescent="0.2">
      <c r="A6" s="961"/>
      <c r="B6" s="991"/>
      <c r="C6" s="337" t="s">
        <v>480</v>
      </c>
      <c r="D6" s="339">
        <v>1</v>
      </c>
      <c r="E6" s="338">
        <v>2</v>
      </c>
      <c r="F6" s="338" t="s">
        <v>484</v>
      </c>
      <c r="G6" s="338" t="s">
        <v>485</v>
      </c>
      <c r="H6" s="338" t="s">
        <v>496</v>
      </c>
      <c r="I6" s="338" t="s">
        <v>554</v>
      </c>
      <c r="J6" s="338" t="s">
        <v>555</v>
      </c>
      <c r="K6" s="338" t="s">
        <v>556</v>
      </c>
      <c r="L6" s="338" t="s">
        <v>557</v>
      </c>
      <c r="M6" s="338" t="s">
        <v>497</v>
      </c>
      <c r="N6" s="338" t="s">
        <v>498</v>
      </c>
      <c r="O6" s="338" t="s">
        <v>499</v>
      </c>
      <c r="P6" s="338" t="s">
        <v>173</v>
      </c>
      <c r="Q6" s="338" t="s">
        <v>174</v>
      </c>
      <c r="R6" s="338" t="s">
        <v>175</v>
      </c>
      <c r="S6" s="338" t="s">
        <v>176</v>
      </c>
      <c r="T6" s="338" t="s">
        <v>500</v>
      </c>
      <c r="U6" s="338" t="s">
        <v>501</v>
      </c>
      <c r="V6" s="338" t="s">
        <v>502</v>
      </c>
      <c r="W6" s="338" t="s">
        <v>503</v>
      </c>
      <c r="X6" s="338" t="s">
        <v>506</v>
      </c>
      <c r="Y6" s="338" t="s">
        <v>507</v>
      </c>
      <c r="Z6" s="338" t="s">
        <v>508</v>
      </c>
      <c r="AA6" s="338" t="s">
        <v>509</v>
      </c>
      <c r="AB6" s="338" t="s">
        <v>587</v>
      </c>
      <c r="AC6" s="338" t="s">
        <v>588</v>
      </c>
      <c r="AD6" s="341" t="s">
        <v>589</v>
      </c>
      <c r="AE6" s="350" t="s">
        <v>480</v>
      </c>
      <c r="AF6" s="339">
        <v>1</v>
      </c>
      <c r="AG6" s="338">
        <v>2</v>
      </c>
      <c r="AH6" s="338" t="s">
        <v>484</v>
      </c>
      <c r="AI6" s="338" t="s">
        <v>485</v>
      </c>
      <c r="AJ6" s="338" t="s">
        <v>496</v>
      </c>
      <c r="AK6" s="338" t="s">
        <v>554</v>
      </c>
      <c r="AL6" s="338" t="s">
        <v>555</v>
      </c>
      <c r="AM6" s="338" t="s">
        <v>556</v>
      </c>
      <c r="AN6" s="338" t="s">
        <v>557</v>
      </c>
      <c r="AO6" s="338" t="s">
        <v>497</v>
      </c>
      <c r="AP6" s="338" t="s">
        <v>498</v>
      </c>
      <c r="AQ6" s="338" t="s">
        <v>499</v>
      </c>
      <c r="AR6" s="338" t="s">
        <v>173</v>
      </c>
      <c r="AS6" s="338" t="s">
        <v>174</v>
      </c>
      <c r="AT6" s="338" t="s">
        <v>175</v>
      </c>
      <c r="AU6" s="338" t="s">
        <v>176</v>
      </c>
      <c r="AV6" s="338" t="s">
        <v>500</v>
      </c>
      <c r="AW6" s="338" t="s">
        <v>501</v>
      </c>
      <c r="AX6" s="338" t="s">
        <v>502</v>
      </c>
      <c r="AY6" s="338" t="s">
        <v>503</v>
      </c>
      <c r="AZ6" s="338" t="s">
        <v>506</v>
      </c>
      <c r="BA6" s="338" t="s">
        <v>507</v>
      </c>
      <c r="BB6" s="338" t="s">
        <v>508</v>
      </c>
      <c r="BC6" s="338" t="s">
        <v>509</v>
      </c>
      <c r="BD6" s="338" t="s">
        <v>587</v>
      </c>
      <c r="BE6" s="338" t="s">
        <v>588</v>
      </c>
      <c r="BF6" s="341" t="s">
        <v>589</v>
      </c>
    </row>
    <row r="7" spans="1:58" x14ac:dyDescent="0.2">
      <c r="A7" s="351"/>
      <c r="B7" s="352" t="s">
        <v>480</v>
      </c>
      <c r="C7" s="343">
        <f>D7+E7+F7+G7+H7+I7+J7+K7+L7+M7+N7+O7+P7+Q7+R7+S7+T7+U7+V7+W7+X7+Y7+Z7+AA7+AB7+AC7+AD7</f>
        <v>21</v>
      </c>
      <c r="D7" s="264">
        <f t="shared" ref="D7:AD7" si="0">SUM(D8:D38)</f>
        <v>9</v>
      </c>
      <c r="E7" s="264">
        <f t="shared" si="0"/>
        <v>3</v>
      </c>
      <c r="F7" s="264">
        <f t="shared" si="0"/>
        <v>4</v>
      </c>
      <c r="G7" s="264">
        <f t="shared" si="0"/>
        <v>0</v>
      </c>
      <c r="H7" s="264">
        <f t="shared" si="0"/>
        <v>0</v>
      </c>
      <c r="I7" s="264">
        <f t="shared" si="0"/>
        <v>0</v>
      </c>
      <c r="J7" s="264">
        <f t="shared" si="0"/>
        <v>0</v>
      </c>
      <c r="K7" s="264">
        <f t="shared" si="0"/>
        <v>0</v>
      </c>
      <c r="L7" s="264">
        <f t="shared" si="0"/>
        <v>0</v>
      </c>
      <c r="M7" s="264">
        <f t="shared" si="0"/>
        <v>2</v>
      </c>
      <c r="N7" s="264">
        <f t="shared" si="0"/>
        <v>2</v>
      </c>
      <c r="O7" s="264">
        <f t="shared" si="0"/>
        <v>0</v>
      </c>
      <c r="P7" s="264">
        <f t="shared" si="0"/>
        <v>0</v>
      </c>
      <c r="Q7" s="264">
        <f t="shared" si="0"/>
        <v>0</v>
      </c>
      <c r="R7" s="264">
        <f t="shared" si="0"/>
        <v>0</v>
      </c>
      <c r="S7" s="264">
        <f t="shared" si="0"/>
        <v>0</v>
      </c>
      <c r="T7" s="264">
        <f t="shared" si="0"/>
        <v>1</v>
      </c>
      <c r="U7" s="264">
        <f t="shared" si="0"/>
        <v>0</v>
      </c>
      <c r="V7" s="264">
        <f t="shared" si="0"/>
        <v>0</v>
      </c>
      <c r="W7" s="264">
        <f t="shared" si="0"/>
        <v>0</v>
      </c>
      <c r="X7" s="264">
        <f t="shared" si="0"/>
        <v>0</v>
      </c>
      <c r="Y7" s="264">
        <f t="shared" si="0"/>
        <v>0</v>
      </c>
      <c r="Z7" s="264">
        <f t="shared" si="0"/>
        <v>0</v>
      </c>
      <c r="AA7" s="264">
        <f t="shared" si="0"/>
        <v>0</v>
      </c>
      <c r="AB7" s="264">
        <f t="shared" si="0"/>
        <v>0</v>
      </c>
      <c r="AC7" s="264">
        <f t="shared" si="0"/>
        <v>0</v>
      </c>
      <c r="AD7" s="265">
        <f t="shared" si="0"/>
        <v>0</v>
      </c>
      <c r="AE7" s="343">
        <f>AF7+AG7+AH7+AI7+AJ7+AK7+AL7+AM7+AN7+AO7+AP7+AQ7+AR7+AS7+AT7+AU7+AV7+AW7+AX7+AY7+AZ7+BA7+BB7+BC7+BD7+BE7+BF7</f>
        <v>19</v>
      </c>
      <c r="AF7" s="264">
        <f t="shared" ref="AF7:BF7" si="1">SUM(AF8:AF38)</f>
        <v>8</v>
      </c>
      <c r="AG7" s="264">
        <f t="shared" si="1"/>
        <v>0</v>
      </c>
      <c r="AH7" s="264">
        <f t="shared" si="1"/>
        <v>6</v>
      </c>
      <c r="AI7" s="264">
        <f t="shared" si="1"/>
        <v>1</v>
      </c>
      <c r="AJ7" s="264">
        <f t="shared" si="1"/>
        <v>0</v>
      </c>
      <c r="AK7" s="264">
        <f t="shared" si="1"/>
        <v>0</v>
      </c>
      <c r="AL7" s="264">
        <f t="shared" si="1"/>
        <v>0</v>
      </c>
      <c r="AM7" s="264">
        <f t="shared" si="1"/>
        <v>0</v>
      </c>
      <c r="AN7" s="264">
        <f t="shared" si="1"/>
        <v>1</v>
      </c>
      <c r="AO7" s="264">
        <f t="shared" si="1"/>
        <v>1</v>
      </c>
      <c r="AP7" s="264">
        <f t="shared" si="1"/>
        <v>0</v>
      </c>
      <c r="AQ7" s="264">
        <f t="shared" si="1"/>
        <v>0</v>
      </c>
      <c r="AR7" s="264">
        <f t="shared" si="1"/>
        <v>0</v>
      </c>
      <c r="AS7" s="264">
        <f t="shared" si="1"/>
        <v>0</v>
      </c>
      <c r="AT7" s="264">
        <f t="shared" si="1"/>
        <v>0</v>
      </c>
      <c r="AU7" s="264">
        <f t="shared" si="1"/>
        <v>0</v>
      </c>
      <c r="AV7" s="264">
        <f t="shared" si="1"/>
        <v>0</v>
      </c>
      <c r="AW7" s="264">
        <f t="shared" si="1"/>
        <v>0</v>
      </c>
      <c r="AX7" s="264">
        <f t="shared" si="1"/>
        <v>0</v>
      </c>
      <c r="AY7" s="264">
        <f t="shared" si="1"/>
        <v>0</v>
      </c>
      <c r="AZ7" s="264">
        <f t="shared" si="1"/>
        <v>0</v>
      </c>
      <c r="BA7" s="264">
        <f t="shared" si="1"/>
        <v>2</v>
      </c>
      <c r="BB7" s="264">
        <f t="shared" si="1"/>
        <v>0</v>
      </c>
      <c r="BC7" s="264">
        <f t="shared" si="1"/>
        <v>0</v>
      </c>
      <c r="BD7" s="264">
        <f t="shared" si="1"/>
        <v>0</v>
      </c>
      <c r="BE7" s="264">
        <f t="shared" si="1"/>
        <v>0</v>
      </c>
      <c r="BF7" s="265">
        <f t="shared" si="1"/>
        <v>0</v>
      </c>
    </row>
    <row r="8" spans="1:58" x14ac:dyDescent="0.2">
      <c r="A8" s="258">
        <v>1</v>
      </c>
      <c r="B8" s="260" t="s">
        <v>639</v>
      </c>
      <c r="C8" s="343">
        <f>D8+E8+F8+G8+H8+I8+J8+K8+L8+M8+N8+O8+P8+Q8+R8+S8+T8+U8+V8+W8+X8+Y8+Z8+AA8+AB8+AC8+AD8</f>
        <v>4</v>
      </c>
      <c r="D8" s="88">
        <v>1</v>
      </c>
      <c r="E8" s="88"/>
      <c r="F8" s="88">
        <v>2</v>
      </c>
      <c r="G8" s="88"/>
      <c r="H8" s="88"/>
      <c r="I8" s="88"/>
      <c r="J8" s="88"/>
      <c r="K8" s="88"/>
      <c r="L8" s="88"/>
      <c r="M8" s="88">
        <v>1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260"/>
      <c r="AE8" s="343">
        <f t="shared" ref="AE8:AE38" si="2">AF8+AG8+AH8+AI8+AJ8+AK8+AL8+AM8+AN8+AO8+AP8+AQ8+AR8+AS8+AT8+AU8+AV8+AW8+AX8+AY8+AZ8+BA8+BB8+BC8+BD8+BE8+BF8</f>
        <v>1</v>
      </c>
      <c r="AF8" s="88">
        <v>1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260"/>
    </row>
    <row r="9" spans="1:58" x14ac:dyDescent="0.2">
      <c r="A9" s="258">
        <v>2</v>
      </c>
      <c r="B9" s="260" t="s">
        <v>659</v>
      </c>
      <c r="C9" s="343">
        <f>D9+E9+F9+G9+H9+I9+J9+K9+L9+M9+N9+O9+P9+Q9+R9+S9+T9+U9+V9+W9+X9+Y9+Z9+AA9+AB9+AC9+AD9</f>
        <v>1</v>
      </c>
      <c r="D9" s="88"/>
      <c r="E9" s="88">
        <v>1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260"/>
      <c r="AE9" s="343">
        <f t="shared" si="2"/>
        <v>7</v>
      </c>
      <c r="AF9" s="88">
        <v>1</v>
      </c>
      <c r="AG9" s="88"/>
      <c r="AH9" s="88">
        <v>2</v>
      </c>
      <c r="AI9" s="88"/>
      <c r="AJ9" s="88"/>
      <c r="AK9" s="88"/>
      <c r="AL9" s="88"/>
      <c r="AM9" s="88"/>
      <c r="AN9" s="88">
        <v>1</v>
      </c>
      <c r="AO9" s="88">
        <v>1</v>
      </c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>
        <v>2</v>
      </c>
      <c r="BB9" s="88"/>
      <c r="BC9" s="88"/>
      <c r="BD9" s="88"/>
      <c r="BE9" s="88"/>
      <c r="BF9" s="260"/>
    </row>
    <row r="10" spans="1:58" x14ac:dyDescent="0.2">
      <c r="A10" s="258">
        <v>3</v>
      </c>
      <c r="B10" s="260" t="s">
        <v>640</v>
      </c>
      <c r="C10" s="343">
        <f t="shared" ref="C10:C38" si="3">D10+E10+F10+G10+H10+I10+J10+K10+L10+M10+N10+O10+P10+Q10+R10+S10+T10+U10+V10+W10+X10+Y10+Z10+AA10+AB10+AC10+AD10</f>
        <v>1</v>
      </c>
      <c r="D10" s="88">
        <v>1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260"/>
      <c r="AE10" s="343">
        <f t="shared" si="2"/>
        <v>3</v>
      </c>
      <c r="AF10" s="88">
        <v>2</v>
      </c>
      <c r="AG10" s="88"/>
      <c r="AH10" s="88">
        <v>1</v>
      </c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260"/>
    </row>
    <row r="11" spans="1:58" x14ac:dyDescent="0.2">
      <c r="A11" s="258">
        <v>4</v>
      </c>
      <c r="B11" s="260" t="s">
        <v>641</v>
      </c>
      <c r="C11" s="343">
        <f t="shared" si="3"/>
        <v>1</v>
      </c>
      <c r="D11" s="88"/>
      <c r="E11" s="88">
        <v>1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260"/>
      <c r="AE11" s="343">
        <f t="shared" si="2"/>
        <v>2</v>
      </c>
      <c r="AF11" s="88">
        <v>1</v>
      </c>
      <c r="AG11" s="88"/>
      <c r="AH11" s="88">
        <v>1</v>
      </c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260"/>
    </row>
    <row r="12" spans="1:58" x14ac:dyDescent="0.2">
      <c r="A12" s="258">
        <v>5</v>
      </c>
      <c r="B12" s="260" t="s">
        <v>642</v>
      </c>
      <c r="C12" s="343">
        <f t="shared" ref="C12:C28" si="4">D12+E12+F12+G12+H12+I12+J12+K12+L12+M12+N12+O12+P12+Q12+R12+S12+T12+U12+V12+W12+X12+Y12+Z12+AA12+AB12+AC12+AD12</f>
        <v>5</v>
      </c>
      <c r="D12" s="88">
        <v>2</v>
      </c>
      <c r="E12" s="88">
        <v>1</v>
      </c>
      <c r="F12" s="88"/>
      <c r="G12" s="88"/>
      <c r="H12" s="88"/>
      <c r="I12" s="88"/>
      <c r="J12" s="88"/>
      <c r="K12" s="88"/>
      <c r="L12" s="88"/>
      <c r="M12" s="88">
        <v>1</v>
      </c>
      <c r="N12" s="88"/>
      <c r="O12" s="88"/>
      <c r="P12" s="88"/>
      <c r="Q12" s="88"/>
      <c r="R12" s="88"/>
      <c r="S12" s="88"/>
      <c r="T12" s="88">
        <v>1</v>
      </c>
      <c r="U12" s="88"/>
      <c r="V12" s="88"/>
      <c r="W12" s="88"/>
      <c r="X12" s="88"/>
      <c r="Y12" s="88"/>
      <c r="Z12" s="88"/>
      <c r="AA12" s="88"/>
      <c r="AB12" s="88"/>
      <c r="AC12" s="88"/>
      <c r="AD12" s="260"/>
      <c r="AE12" s="343">
        <f t="shared" ref="AE12:AE28" si="5">AF12+AG12+AH12+AI12+AJ12+AK12+AL12+AM12+AN12+AO12+AP12+AQ12+AR12+AS12+AT12+AU12+AV12+AW12+AX12+AY12+AZ12+BA12+BB12+BC12+BD12+BE12+BF12</f>
        <v>0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260"/>
    </row>
    <row r="13" spans="1:58" x14ac:dyDescent="0.2">
      <c r="A13" s="258">
        <v>6</v>
      </c>
      <c r="B13" s="260" t="s">
        <v>643</v>
      </c>
      <c r="C13" s="343">
        <f t="shared" si="4"/>
        <v>8</v>
      </c>
      <c r="D13" s="88">
        <v>5</v>
      </c>
      <c r="E13" s="88"/>
      <c r="F13" s="88">
        <v>2</v>
      </c>
      <c r="G13" s="88"/>
      <c r="H13" s="88"/>
      <c r="I13" s="88"/>
      <c r="J13" s="88"/>
      <c r="K13" s="88"/>
      <c r="L13" s="88"/>
      <c r="M13" s="88"/>
      <c r="N13" s="88">
        <v>1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260"/>
      <c r="AE13" s="343">
        <f t="shared" si="5"/>
        <v>1</v>
      </c>
      <c r="AF13" s="88"/>
      <c r="AG13" s="88"/>
      <c r="AH13" s="88">
        <v>1</v>
      </c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260"/>
    </row>
    <row r="14" spans="1:58" x14ac:dyDescent="0.2">
      <c r="A14" s="258">
        <v>7</v>
      </c>
      <c r="B14" s="260" t="s">
        <v>660</v>
      </c>
      <c r="C14" s="343">
        <f t="shared" si="4"/>
        <v>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260"/>
      <c r="AE14" s="343">
        <f t="shared" si="5"/>
        <v>1</v>
      </c>
      <c r="AF14" s="88"/>
      <c r="AG14" s="88"/>
      <c r="AH14" s="88"/>
      <c r="AI14" s="88">
        <v>1</v>
      </c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260"/>
    </row>
    <row r="15" spans="1:58" x14ac:dyDescent="0.2">
      <c r="A15" s="258">
        <v>8</v>
      </c>
      <c r="B15" s="260" t="s">
        <v>644</v>
      </c>
      <c r="C15" s="343">
        <f t="shared" si="4"/>
        <v>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>
        <v>1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260"/>
      <c r="AE15" s="343">
        <f t="shared" si="5"/>
        <v>4</v>
      </c>
      <c r="AF15" s="88">
        <v>3</v>
      </c>
      <c r="AG15" s="88"/>
      <c r="AH15" s="88">
        <v>1</v>
      </c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260"/>
    </row>
    <row r="16" spans="1:58" x14ac:dyDescent="0.2">
      <c r="A16" s="258"/>
      <c r="B16" s="260"/>
      <c r="C16" s="343">
        <f t="shared" si="4"/>
        <v>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260"/>
      <c r="AE16" s="343">
        <f t="shared" si="5"/>
        <v>0</v>
      </c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260"/>
    </row>
    <row r="17" spans="1:58" x14ac:dyDescent="0.2">
      <c r="A17" s="258"/>
      <c r="B17" s="260"/>
      <c r="C17" s="343">
        <f t="shared" si="4"/>
        <v>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260"/>
      <c r="AE17" s="343">
        <f t="shared" si="5"/>
        <v>0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260"/>
    </row>
    <row r="18" spans="1:58" x14ac:dyDescent="0.2">
      <c r="A18" s="258"/>
      <c r="B18" s="260"/>
      <c r="C18" s="343">
        <f t="shared" si="4"/>
        <v>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260"/>
      <c r="AE18" s="343">
        <f t="shared" si="5"/>
        <v>0</v>
      </c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260"/>
    </row>
    <row r="19" spans="1:58" x14ac:dyDescent="0.2">
      <c r="A19" s="258"/>
      <c r="B19" s="260"/>
      <c r="C19" s="343">
        <f t="shared" si="4"/>
        <v>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260"/>
      <c r="AE19" s="343">
        <f t="shared" si="5"/>
        <v>0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260"/>
    </row>
    <row r="20" spans="1:58" x14ac:dyDescent="0.2">
      <c r="A20" s="258"/>
      <c r="B20" s="260"/>
      <c r="C20" s="343">
        <f t="shared" si="4"/>
        <v>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260"/>
      <c r="AE20" s="343">
        <f t="shared" si="5"/>
        <v>0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260"/>
    </row>
    <row r="21" spans="1:58" x14ac:dyDescent="0.2">
      <c r="A21" s="258"/>
      <c r="B21" s="260"/>
      <c r="C21" s="343">
        <f t="shared" si="4"/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260"/>
      <c r="AE21" s="343">
        <f t="shared" si="5"/>
        <v>0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260"/>
    </row>
    <row r="22" spans="1:58" x14ac:dyDescent="0.2">
      <c r="A22" s="258"/>
      <c r="B22" s="260"/>
      <c r="C22" s="343">
        <f t="shared" si="4"/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260"/>
      <c r="AE22" s="343">
        <f t="shared" si="5"/>
        <v>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260"/>
    </row>
    <row r="23" spans="1:58" x14ac:dyDescent="0.2">
      <c r="A23" s="258"/>
      <c r="B23" s="260"/>
      <c r="C23" s="343">
        <f t="shared" si="4"/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260"/>
      <c r="AE23" s="343">
        <f t="shared" si="5"/>
        <v>0</v>
      </c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260"/>
    </row>
    <row r="24" spans="1:58" x14ac:dyDescent="0.2">
      <c r="A24" s="258"/>
      <c r="B24" s="260"/>
      <c r="C24" s="343">
        <f t="shared" si="4"/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260"/>
      <c r="AE24" s="343">
        <f t="shared" si="5"/>
        <v>0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260"/>
    </row>
    <row r="25" spans="1:58" x14ac:dyDescent="0.2">
      <c r="A25" s="258"/>
      <c r="B25" s="260"/>
      <c r="C25" s="343">
        <f t="shared" si="4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260"/>
      <c r="AE25" s="343">
        <f t="shared" si="5"/>
        <v>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260"/>
    </row>
    <row r="26" spans="1:58" x14ac:dyDescent="0.2">
      <c r="A26" s="258"/>
      <c r="B26" s="260"/>
      <c r="C26" s="343">
        <f t="shared" si="4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260"/>
      <c r="AE26" s="343">
        <f t="shared" si="5"/>
        <v>0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260"/>
    </row>
    <row r="27" spans="1:58" x14ac:dyDescent="0.2">
      <c r="A27" s="258"/>
      <c r="B27" s="260"/>
      <c r="C27" s="343">
        <f t="shared" si="4"/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260"/>
      <c r="AE27" s="343">
        <f t="shared" si="5"/>
        <v>0</v>
      </c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260"/>
    </row>
    <row r="28" spans="1:58" x14ac:dyDescent="0.2">
      <c r="A28" s="258"/>
      <c r="B28" s="260"/>
      <c r="C28" s="343">
        <f t="shared" si="4"/>
        <v>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260"/>
      <c r="AE28" s="343">
        <f t="shared" si="5"/>
        <v>0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260"/>
    </row>
    <row r="29" spans="1:58" x14ac:dyDescent="0.2">
      <c r="A29" s="258"/>
      <c r="B29" s="260"/>
      <c r="C29" s="343">
        <f t="shared" si="3"/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260"/>
      <c r="AE29" s="343">
        <f t="shared" si="2"/>
        <v>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260"/>
    </row>
    <row r="30" spans="1:58" x14ac:dyDescent="0.2">
      <c r="A30" s="258"/>
      <c r="B30" s="260"/>
      <c r="C30" s="343">
        <f t="shared" si="3"/>
        <v>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260"/>
      <c r="AE30" s="343">
        <f t="shared" si="2"/>
        <v>0</v>
      </c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260"/>
    </row>
    <row r="31" spans="1:58" x14ac:dyDescent="0.2">
      <c r="A31" s="258"/>
      <c r="B31" s="260"/>
      <c r="C31" s="343">
        <f t="shared" si="3"/>
        <v>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260"/>
      <c r="AE31" s="343">
        <f t="shared" si="2"/>
        <v>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260"/>
    </row>
    <row r="32" spans="1:58" x14ac:dyDescent="0.2">
      <c r="A32" s="258"/>
      <c r="B32" s="260"/>
      <c r="C32" s="343">
        <f t="shared" si="3"/>
        <v>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260"/>
      <c r="AE32" s="343">
        <f t="shared" si="2"/>
        <v>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260"/>
    </row>
    <row r="33" spans="1:58" x14ac:dyDescent="0.2">
      <c r="A33" s="258"/>
      <c r="B33" s="260"/>
      <c r="C33" s="343">
        <f t="shared" si="3"/>
        <v>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260"/>
      <c r="AE33" s="343">
        <f t="shared" si="2"/>
        <v>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260"/>
    </row>
    <row r="34" spans="1:58" x14ac:dyDescent="0.2">
      <c r="A34" s="258"/>
      <c r="B34" s="260"/>
      <c r="C34" s="343">
        <f t="shared" si="3"/>
        <v>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260"/>
      <c r="AE34" s="343">
        <f t="shared" si="2"/>
        <v>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260"/>
    </row>
    <row r="35" spans="1:58" x14ac:dyDescent="0.2">
      <c r="A35" s="258"/>
      <c r="B35" s="260"/>
      <c r="C35" s="343">
        <f t="shared" si="3"/>
        <v>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260"/>
      <c r="AE35" s="343">
        <f t="shared" si="2"/>
        <v>0</v>
      </c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260"/>
    </row>
    <row r="36" spans="1:58" x14ac:dyDescent="0.2">
      <c r="A36" s="258"/>
      <c r="B36" s="260"/>
      <c r="C36" s="343">
        <f t="shared" si="3"/>
        <v>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260"/>
      <c r="AE36" s="343">
        <f t="shared" si="2"/>
        <v>0</v>
      </c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260"/>
    </row>
    <row r="37" spans="1:58" x14ac:dyDescent="0.2">
      <c r="A37" s="258"/>
      <c r="B37" s="260"/>
      <c r="C37" s="343">
        <f t="shared" si="3"/>
        <v>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260"/>
      <c r="AE37" s="343">
        <f t="shared" si="2"/>
        <v>0</v>
      </c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260"/>
    </row>
    <row r="38" spans="1:58" ht="13.5" thickBot="1" x14ac:dyDescent="0.25">
      <c r="A38" s="267"/>
      <c r="B38" s="271"/>
      <c r="C38" s="345">
        <f t="shared" si="3"/>
        <v>0</v>
      </c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1"/>
      <c r="AE38" s="345">
        <f t="shared" si="2"/>
        <v>0</v>
      </c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1"/>
    </row>
    <row r="39" spans="1:58" x14ac:dyDescent="0.2">
      <c r="A39" s="121"/>
    </row>
    <row r="40" spans="1:58" ht="12.75" customHeight="1" x14ac:dyDescent="0.2">
      <c r="A40" s="121"/>
    </row>
    <row r="41" spans="1:58" ht="12.75" customHeight="1" x14ac:dyDescent="0.2">
      <c r="AE41" s="280" t="s">
        <v>646</v>
      </c>
      <c r="AY41" s="944" t="s">
        <v>121</v>
      </c>
      <c r="AZ41" s="944"/>
      <c r="BA41" s="944"/>
      <c r="BB41" s="944"/>
      <c r="BC41" s="944"/>
      <c r="BD41" s="944"/>
      <c r="BE41" s="944"/>
      <c r="BF41" s="944"/>
    </row>
    <row r="42" spans="1:58" ht="16.5" x14ac:dyDescent="0.25">
      <c r="AH42" s="92" t="s">
        <v>647</v>
      </c>
      <c r="AI42" s="93"/>
      <c r="AJ42" s="93"/>
      <c r="AK42" s="94"/>
      <c r="AL42" s="94"/>
      <c r="AM42" s="94"/>
      <c r="AN42" s="152" t="s">
        <v>649</v>
      </c>
      <c r="AP42" s="150"/>
      <c r="AQ42" s="150"/>
      <c r="AR42" s="150"/>
      <c r="AS42" s="39"/>
      <c r="AT42" s="39"/>
    </row>
    <row r="43" spans="1:58" ht="16.5" x14ac:dyDescent="0.25">
      <c r="AE43" s="281"/>
      <c r="AH43" s="92"/>
      <c r="AI43" s="93"/>
      <c r="AJ43" s="93"/>
      <c r="AK43" s="94"/>
      <c r="AL43" s="94"/>
      <c r="AM43" s="94"/>
      <c r="AN43" s="222"/>
      <c r="AP43" s="222"/>
      <c r="AQ43" s="222"/>
      <c r="AR43" s="222"/>
      <c r="AS43" s="39"/>
      <c r="AT43" s="39"/>
    </row>
    <row r="44" spans="1:58" x14ac:dyDescent="0.2">
      <c r="AE44" s="347"/>
      <c r="AH44" s="99" t="s">
        <v>648</v>
      </c>
      <c r="AI44" s="347"/>
      <c r="AJ44" s="347"/>
      <c r="AK44" s="347"/>
      <c r="AL44" s="347"/>
      <c r="AM44" s="347"/>
      <c r="AN44" s="99" t="s">
        <v>650</v>
      </c>
      <c r="AP44" s="347"/>
      <c r="AQ44" s="347"/>
      <c r="AR44" s="347"/>
      <c r="AS44" s="347"/>
      <c r="AT44" s="347"/>
    </row>
    <row r="47" spans="1:58" ht="15.75" x14ac:dyDescent="0.25">
      <c r="B47" s="285" t="s">
        <v>487</v>
      </c>
    </row>
    <row r="48" spans="1:58" x14ac:dyDescent="0.2">
      <c r="B48" s="332" t="s">
        <v>590</v>
      </c>
    </row>
    <row r="49" spans="2:26" ht="14.25" customHeight="1" x14ac:dyDescent="0.2">
      <c r="B49" s="332" t="s">
        <v>591</v>
      </c>
    </row>
    <row r="50" spans="2:26" ht="14.25" customHeight="1" x14ac:dyDescent="0.2">
      <c r="B50" s="332"/>
    </row>
    <row r="51" spans="2:26" ht="15.95" customHeight="1" x14ac:dyDescent="0.2">
      <c r="B51" s="988" t="s">
        <v>592</v>
      </c>
      <c r="C51" s="988"/>
      <c r="D51" s="988"/>
      <c r="E51" s="988"/>
      <c r="F51" s="988"/>
      <c r="G51" s="988"/>
      <c r="H51" s="988"/>
      <c r="I51" s="988"/>
      <c r="J51" s="988"/>
      <c r="K51" s="988"/>
      <c r="L51" s="988"/>
      <c r="M51" s="988"/>
      <c r="N51" s="988"/>
      <c r="O51" s="988"/>
      <c r="P51" s="988"/>
      <c r="Q51" s="988"/>
      <c r="R51" s="988"/>
      <c r="S51" s="988"/>
      <c r="T51" s="988"/>
      <c r="U51" s="988"/>
      <c r="V51" s="988"/>
      <c r="W51" s="988"/>
      <c r="X51" s="988"/>
      <c r="Y51" s="988"/>
      <c r="Z51" s="988"/>
    </row>
    <row r="52" spans="2:26" ht="15.95" customHeight="1" x14ac:dyDescent="0.2">
      <c r="B52" s="988" t="s">
        <v>593</v>
      </c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</row>
    <row r="53" spans="2:26" ht="15.95" customHeight="1" x14ac:dyDescent="0.2">
      <c r="B53" s="987" t="s">
        <v>594</v>
      </c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</row>
    <row r="54" spans="2:26" ht="15.95" customHeight="1" x14ac:dyDescent="0.2">
      <c r="B54" s="986" t="s">
        <v>630</v>
      </c>
      <c r="C54" s="986"/>
      <c r="D54" s="986"/>
      <c r="E54" s="986"/>
      <c r="F54" s="986"/>
      <c r="G54" s="986"/>
      <c r="H54" s="986"/>
      <c r="I54" s="986"/>
      <c r="J54" s="986"/>
      <c r="K54" s="986"/>
      <c r="L54" s="986"/>
      <c r="M54" s="986"/>
      <c r="N54" s="986"/>
      <c r="O54" s="986"/>
      <c r="P54" s="986"/>
      <c r="Q54" s="986"/>
      <c r="R54" s="986"/>
      <c r="S54" s="986"/>
      <c r="T54" s="986"/>
      <c r="U54" s="986"/>
      <c r="V54" s="986"/>
      <c r="W54" s="986"/>
      <c r="X54" s="986"/>
      <c r="Y54" s="986"/>
      <c r="Z54" s="986"/>
    </row>
    <row r="55" spans="2:26" ht="15.95" customHeight="1" x14ac:dyDescent="0.2">
      <c r="B55" s="986" t="s">
        <v>595</v>
      </c>
      <c r="C55" s="986"/>
      <c r="D55" s="986"/>
      <c r="E55" s="986"/>
      <c r="F55" s="986"/>
      <c r="G55" s="986"/>
      <c r="H55" s="986"/>
      <c r="I55" s="986"/>
      <c r="J55" s="986"/>
      <c r="K55" s="986"/>
      <c r="L55" s="986"/>
      <c r="M55" s="986"/>
      <c r="N55" s="986"/>
      <c r="O55" s="986"/>
      <c r="P55" s="986"/>
      <c r="Q55" s="986"/>
      <c r="R55" s="986"/>
      <c r="S55" s="986"/>
      <c r="T55" s="986"/>
      <c r="U55" s="986"/>
      <c r="V55" s="986"/>
      <c r="W55" s="986"/>
      <c r="X55" s="986"/>
      <c r="Y55" s="986"/>
      <c r="Z55" s="986"/>
    </row>
    <row r="56" spans="2:26" ht="15.95" customHeight="1" x14ac:dyDescent="0.2">
      <c r="B56" s="986" t="s">
        <v>596</v>
      </c>
      <c r="C56" s="986"/>
      <c r="D56" s="986"/>
      <c r="E56" s="986"/>
      <c r="F56" s="986"/>
      <c r="G56" s="986"/>
      <c r="H56" s="986"/>
      <c r="I56" s="986"/>
      <c r="J56" s="986"/>
      <c r="K56" s="986"/>
      <c r="L56" s="986"/>
      <c r="M56" s="986"/>
      <c r="N56" s="986"/>
      <c r="O56" s="986"/>
      <c r="P56" s="986"/>
      <c r="Q56" s="986"/>
      <c r="R56" s="986"/>
      <c r="S56" s="986"/>
      <c r="T56" s="986"/>
      <c r="U56" s="986"/>
      <c r="V56" s="986"/>
      <c r="W56" s="986"/>
      <c r="X56" s="986"/>
      <c r="Y56" s="986"/>
      <c r="Z56" s="986"/>
    </row>
    <row r="57" spans="2:26" ht="15.95" customHeight="1" x14ac:dyDescent="0.2">
      <c r="B57" s="987" t="s">
        <v>597</v>
      </c>
      <c r="C57" s="988"/>
      <c r="D57" s="988"/>
      <c r="E57" s="988"/>
      <c r="F57" s="988"/>
      <c r="G57" s="988"/>
      <c r="H57" s="988"/>
      <c r="I57" s="988"/>
      <c r="J57" s="988"/>
      <c r="K57" s="988"/>
      <c r="L57" s="988"/>
      <c r="M57" s="988"/>
      <c r="N57" s="988"/>
      <c r="O57" s="988"/>
      <c r="P57" s="988"/>
      <c r="Q57" s="988"/>
      <c r="R57" s="988"/>
      <c r="S57" s="988"/>
      <c r="T57" s="988"/>
      <c r="U57" s="988"/>
      <c r="V57" s="988"/>
      <c r="W57" s="988"/>
      <c r="X57" s="988"/>
      <c r="Y57" s="988"/>
      <c r="Z57" s="988"/>
    </row>
    <row r="58" spans="2:26" ht="15.95" customHeight="1" x14ac:dyDescent="0.2">
      <c r="B58" s="986" t="s">
        <v>598</v>
      </c>
      <c r="C58" s="986"/>
      <c r="D58" s="986"/>
      <c r="E58" s="986"/>
      <c r="F58" s="986"/>
      <c r="G58" s="986"/>
      <c r="H58" s="986"/>
      <c r="I58" s="986"/>
      <c r="J58" s="986"/>
      <c r="K58" s="986"/>
      <c r="L58" s="986"/>
      <c r="M58" s="986"/>
      <c r="N58" s="986"/>
      <c r="O58" s="986"/>
      <c r="P58" s="986"/>
      <c r="Q58" s="986"/>
      <c r="R58" s="986"/>
      <c r="S58" s="986"/>
      <c r="T58" s="986"/>
      <c r="U58" s="986"/>
      <c r="V58" s="986"/>
      <c r="W58" s="986"/>
      <c r="X58" s="986"/>
      <c r="Y58" s="986"/>
      <c r="Z58" s="986"/>
    </row>
    <row r="59" spans="2:26" ht="30" customHeight="1" x14ac:dyDescent="0.2">
      <c r="B59" s="986" t="s">
        <v>599</v>
      </c>
      <c r="C59" s="986"/>
      <c r="D59" s="986"/>
      <c r="E59" s="986"/>
      <c r="F59" s="986"/>
      <c r="G59" s="986"/>
      <c r="H59" s="986"/>
      <c r="I59" s="986"/>
      <c r="J59" s="986"/>
      <c r="K59" s="986"/>
      <c r="L59" s="986"/>
      <c r="M59" s="986"/>
      <c r="N59" s="986"/>
      <c r="O59" s="986"/>
      <c r="P59" s="986"/>
      <c r="Q59" s="986"/>
      <c r="R59" s="986"/>
      <c r="S59" s="986"/>
      <c r="T59" s="986"/>
      <c r="U59" s="986"/>
      <c r="V59" s="986"/>
      <c r="W59" s="986"/>
      <c r="X59" s="986"/>
      <c r="Y59" s="986"/>
      <c r="Z59" s="986"/>
    </row>
    <row r="60" spans="2:26" ht="30" customHeight="1" x14ac:dyDescent="0.2">
      <c r="B60" s="986" t="s">
        <v>600</v>
      </c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986"/>
    </row>
    <row r="61" spans="2:26" ht="15.95" customHeight="1" x14ac:dyDescent="0.2">
      <c r="B61" s="986" t="s">
        <v>601</v>
      </c>
      <c r="C61" s="986"/>
      <c r="D61" s="986"/>
      <c r="E61" s="986"/>
      <c r="F61" s="986"/>
      <c r="G61" s="986"/>
      <c r="H61" s="986"/>
      <c r="I61" s="986"/>
      <c r="J61" s="986"/>
      <c r="K61" s="986"/>
      <c r="L61" s="986"/>
      <c r="M61" s="986"/>
      <c r="N61" s="986"/>
      <c r="O61" s="986"/>
      <c r="P61" s="986"/>
      <c r="Q61" s="986"/>
      <c r="R61" s="986"/>
      <c r="S61" s="986"/>
      <c r="T61" s="986"/>
      <c r="U61" s="986"/>
      <c r="V61" s="986"/>
      <c r="W61" s="986"/>
      <c r="X61" s="986"/>
      <c r="Y61" s="986"/>
      <c r="Z61" s="986"/>
    </row>
    <row r="62" spans="2:26" ht="15.95" customHeight="1" x14ac:dyDescent="0.2">
      <c r="B62" s="987" t="s">
        <v>602</v>
      </c>
      <c r="C62" s="988"/>
      <c r="D62" s="988"/>
      <c r="E62" s="988"/>
      <c r="F62" s="988"/>
      <c r="G62" s="988"/>
      <c r="H62" s="988"/>
      <c r="I62" s="988"/>
      <c r="J62" s="988"/>
      <c r="K62" s="988"/>
      <c r="L62" s="988"/>
      <c r="M62" s="988"/>
      <c r="N62" s="988"/>
      <c r="O62" s="988"/>
      <c r="P62" s="988"/>
      <c r="Q62" s="988"/>
      <c r="R62" s="988"/>
      <c r="S62" s="988"/>
      <c r="T62" s="988"/>
      <c r="U62" s="988"/>
      <c r="V62" s="988"/>
      <c r="W62" s="988"/>
      <c r="X62" s="988"/>
      <c r="Y62" s="988"/>
      <c r="Z62" s="988"/>
    </row>
    <row r="63" spans="2:26" ht="15.95" customHeight="1" x14ac:dyDescent="0.2">
      <c r="B63" s="989" t="s">
        <v>631</v>
      </c>
      <c r="C63" s="989"/>
      <c r="D63" s="989"/>
      <c r="E63" s="989"/>
      <c r="F63" s="989"/>
      <c r="G63" s="989"/>
      <c r="H63" s="989"/>
      <c r="I63" s="989"/>
      <c r="J63" s="989"/>
      <c r="K63" s="989"/>
      <c r="L63" s="989"/>
      <c r="M63" s="989"/>
      <c r="N63" s="989"/>
      <c r="O63" s="989"/>
      <c r="P63" s="989"/>
      <c r="Q63" s="989"/>
      <c r="R63" s="989"/>
      <c r="S63" s="989"/>
      <c r="T63" s="989"/>
      <c r="U63" s="989"/>
      <c r="V63" s="989"/>
      <c r="W63" s="989"/>
      <c r="X63" s="989"/>
      <c r="Y63" s="989"/>
      <c r="Z63" s="989"/>
    </row>
    <row r="64" spans="2:26" ht="15.95" customHeight="1" x14ac:dyDescent="0.2">
      <c r="B64" s="986" t="s">
        <v>603</v>
      </c>
      <c r="C64" s="986"/>
      <c r="D64" s="986"/>
      <c r="E64" s="986"/>
      <c r="F64" s="986"/>
      <c r="G64" s="986"/>
      <c r="H64" s="986"/>
      <c r="I64" s="986"/>
      <c r="J64" s="986"/>
      <c r="K64" s="986"/>
      <c r="L64" s="986"/>
      <c r="M64" s="986"/>
      <c r="N64" s="986"/>
      <c r="O64" s="986"/>
      <c r="P64" s="986"/>
      <c r="Q64" s="986"/>
      <c r="R64" s="986"/>
      <c r="S64" s="986"/>
      <c r="T64" s="986"/>
      <c r="U64" s="986"/>
      <c r="V64" s="986"/>
      <c r="W64" s="986"/>
      <c r="X64" s="986"/>
      <c r="Y64" s="986"/>
      <c r="Z64" s="986"/>
    </row>
    <row r="65" spans="2:26" ht="15.95" customHeight="1" x14ac:dyDescent="0.2">
      <c r="B65" s="986" t="s">
        <v>604</v>
      </c>
      <c r="C65" s="986"/>
      <c r="D65" s="986"/>
      <c r="E65" s="986"/>
      <c r="F65" s="986"/>
      <c r="G65" s="986"/>
      <c r="H65" s="986"/>
      <c r="I65" s="986"/>
      <c r="J65" s="986"/>
      <c r="K65" s="986"/>
      <c r="L65" s="986"/>
      <c r="M65" s="986"/>
      <c r="N65" s="986"/>
      <c r="O65" s="986"/>
      <c r="P65" s="986"/>
      <c r="Q65" s="986"/>
      <c r="R65" s="986"/>
      <c r="S65" s="986"/>
      <c r="T65" s="986"/>
      <c r="U65" s="986"/>
      <c r="V65" s="986"/>
      <c r="W65" s="986"/>
      <c r="X65" s="986"/>
      <c r="Y65" s="986"/>
      <c r="Z65" s="986"/>
    </row>
    <row r="66" spans="2:26" ht="15.95" customHeight="1" x14ac:dyDescent="0.2">
      <c r="B66" s="987" t="s">
        <v>605</v>
      </c>
      <c r="C66" s="988"/>
      <c r="D66" s="988"/>
      <c r="E66" s="988"/>
      <c r="F66" s="988"/>
      <c r="G66" s="988"/>
      <c r="H66" s="988"/>
      <c r="I66" s="988"/>
      <c r="J66" s="988"/>
      <c r="K66" s="988"/>
      <c r="L66" s="988"/>
      <c r="M66" s="988"/>
      <c r="N66" s="988"/>
      <c r="O66" s="988"/>
      <c r="P66" s="988"/>
      <c r="Q66" s="988"/>
      <c r="R66" s="988"/>
      <c r="S66" s="988"/>
      <c r="T66" s="988"/>
      <c r="U66" s="988"/>
      <c r="V66" s="988"/>
      <c r="W66" s="988"/>
      <c r="X66" s="988"/>
      <c r="Y66" s="988"/>
      <c r="Z66" s="988"/>
    </row>
    <row r="67" spans="2:26" ht="15.95" customHeight="1" x14ac:dyDescent="0.2">
      <c r="B67" s="986" t="s">
        <v>606</v>
      </c>
      <c r="C67" s="986"/>
      <c r="D67" s="986"/>
      <c r="E67" s="986"/>
      <c r="F67" s="986"/>
      <c r="G67" s="986"/>
      <c r="H67" s="986"/>
      <c r="I67" s="986"/>
      <c r="J67" s="986"/>
      <c r="K67" s="986"/>
      <c r="L67" s="986"/>
      <c r="M67" s="986"/>
      <c r="N67" s="986"/>
      <c r="O67" s="986"/>
      <c r="P67" s="986"/>
      <c r="Q67" s="986"/>
      <c r="R67" s="986"/>
      <c r="S67" s="986"/>
      <c r="T67" s="986"/>
      <c r="U67" s="986"/>
      <c r="V67" s="986"/>
      <c r="W67" s="986"/>
      <c r="X67" s="986"/>
      <c r="Y67" s="986"/>
      <c r="Z67" s="986"/>
    </row>
    <row r="68" spans="2:26" ht="30" customHeight="1" x14ac:dyDescent="0.2">
      <c r="B68" s="986" t="s">
        <v>607</v>
      </c>
      <c r="C68" s="986"/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</row>
    <row r="69" spans="2:26" ht="30" customHeight="1" x14ac:dyDescent="0.2">
      <c r="B69" s="986" t="s">
        <v>608</v>
      </c>
      <c r="C69" s="986"/>
      <c r="D69" s="986"/>
      <c r="E69" s="986"/>
      <c r="F69" s="986"/>
      <c r="G69" s="986"/>
      <c r="H69" s="986"/>
      <c r="I69" s="986"/>
      <c r="J69" s="986"/>
      <c r="K69" s="986"/>
      <c r="L69" s="986"/>
      <c r="M69" s="986"/>
      <c r="N69" s="986"/>
      <c r="O69" s="986"/>
      <c r="P69" s="986"/>
      <c r="Q69" s="986"/>
      <c r="R69" s="986"/>
      <c r="S69" s="986"/>
      <c r="T69" s="986"/>
      <c r="U69" s="986"/>
      <c r="V69" s="986"/>
      <c r="W69" s="986"/>
      <c r="X69" s="986"/>
      <c r="Y69" s="986"/>
      <c r="Z69" s="986"/>
    </row>
    <row r="70" spans="2:26" ht="15.95" customHeight="1" x14ac:dyDescent="0.2">
      <c r="B70" s="986" t="s">
        <v>609</v>
      </c>
      <c r="C70" s="986"/>
      <c r="D70" s="986"/>
      <c r="E70" s="986"/>
      <c r="F70" s="986"/>
      <c r="G70" s="986"/>
      <c r="H70" s="986"/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</row>
    <row r="71" spans="2:26" ht="15.95" customHeight="1" x14ac:dyDescent="0.2">
      <c r="B71" s="987" t="s">
        <v>610</v>
      </c>
      <c r="C71" s="988"/>
      <c r="D71" s="988"/>
      <c r="E71" s="988"/>
      <c r="F71" s="988"/>
      <c r="G71" s="988"/>
      <c r="H71" s="988"/>
      <c r="I71" s="988"/>
      <c r="J71" s="988"/>
      <c r="K71" s="988"/>
      <c r="L71" s="988"/>
      <c r="M71" s="988"/>
      <c r="N71" s="988"/>
      <c r="O71" s="988"/>
      <c r="P71" s="988"/>
      <c r="Q71" s="988"/>
      <c r="R71" s="988"/>
      <c r="S71" s="988"/>
      <c r="T71" s="988"/>
      <c r="U71" s="988"/>
      <c r="V71" s="988"/>
      <c r="W71" s="988"/>
      <c r="X71" s="988"/>
      <c r="Y71" s="988"/>
      <c r="Z71" s="988"/>
    </row>
    <row r="72" spans="2:26" ht="31.5" customHeight="1" x14ac:dyDescent="0.2">
      <c r="B72" s="986" t="s">
        <v>611</v>
      </c>
      <c r="C72" s="986"/>
      <c r="D72" s="986"/>
      <c r="E72" s="986"/>
      <c r="F72" s="986"/>
      <c r="G72" s="986"/>
      <c r="H72" s="986"/>
      <c r="I72" s="986"/>
      <c r="J72" s="986"/>
      <c r="K72" s="986"/>
      <c r="L72" s="986"/>
      <c r="M72" s="986"/>
      <c r="N72" s="986"/>
      <c r="O72" s="986"/>
      <c r="P72" s="986"/>
      <c r="Q72" s="986"/>
      <c r="R72" s="986"/>
      <c r="S72" s="986"/>
      <c r="T72" s="986"/>
      <c r="U72" s="986"/>
      <c r="V72" s="986"/>
      <c r="W72" s="986"/>
      <c r="X72" s="986"/>
      <c r="Y72" s="986"/>
      <c r="Z72" s="986"/>
    </row>
    <row r="73" spans="2:26" ht="40.5" customHeight="1" x14ac:dyDescent="0.2">
      <c r="B73" s="986" t="s">
        <v>612</v>
      </c>
      <c r="C73" s="986"/>
      <c r="D73" s="986"/>
      <c r="E73" s="986"/>
      <c r="F73" s="986"/>
      <c r="G73" s="986"/>
      <c r="H73" s="986"/>
      <c r="I73" s="986"/>
      <c r="J73" s="986"/>
      <c r="K73" s="986"/>
      <c r="L73" s="986"/>
      <c r="M73" s="986"/>
      <c r="N73" s="986"/>
      <c r="O73" s="986"/>
      <c r="P73" s="986"/>
      <c r="Q73" s="986"/>
      <c r="R73" s="986"/>
      <c r="S73" s="986"/>
      <c r="T73" s="986"/>
      <c r="U73" s="986"/>
      <c r="V73" s="986"/>
      <c r="W73" s="986"/>
      <c r="X73" s="986"/>
      <c r="Y73" s="986"/>
      <c r="Z73" s="986"/>
    </row>
    <row r="74" spans="2:26" ht="38.25" customHeight="1" x14ac:dyDescent="0.2">
      <c r="B74" s="986" t="s">
        <v>613</v>
      </c>
      <c r="C74" s="986"/>
      <c r="D74" s="986"/>
      <c r="E74" s="986"/>
      <c r="F74" s="986"/>
      <c r="G74" s="986"/>
      <c r="H74" s="986"/>
      <c r="I74" s="986"/>
      <c r="J74" s="986"/>
      <c r="K74" s="986"/>
      <c r="L74" s="986"/>
      <c r="M74" s="986"/>
      <c r="N74" s="986"/>
      <c r="O74" s="986"/>
      <c r="P74" s="986"/>
      <c r="Q74" s="986"/>
      <c r="R74" s="986"/>
      <c r="S74" s="986"/>
      <c r="T74" s="986"/>
      <c r="U74" s="986"/>
      <c r="V74" s="986"/>
      <c r="W74" s="986"/>
      <c r="X74" s="986"/>
      <c r="Y74" s="986"/>
      <c r="Z74" s="986"/>
    </row>
    <row r="75" spans="2:26" ht="31.5" customHeight="1" x14ac:dyDescent="0.2">
      <c r="B75" s="986" t="s">
        <v>614</v>
      </c>
      <c r="C75" s="986"/>
      <c r="D75" s="986"/>
      <c r="E75" s="986"/>
      <c r="F75" s="986"/>
      <c r="G75" s="986"/>
      <c r="H75" s="986"/>
      <c r="I75" s="986"/>
      <c r="J75" s="986"/>
      <c r="K75" s="986"/>
      <c r="L75" s="986"/>
      <c r="M75" s="986"/>
      <c r="N75" s="986"/>
      <c r="O75" s="986"/>
      <c r="P75" s="986"/>
      <c r="Q75" s="986"/>
      <c r="R75" s="986"/>
      <c r="S75" s="986"/>
      <c r="T75" s="986"/>
      <c r="U75" s="986"/>
      <c r="V75" s="986"/>
      <c r="W75" s="986"/>
      <c r="X75" s="986"/>
      <c r="Y75" s="986"/>
      <c r="Z75" s="986"/>
    </row>
    <row r="76" spans="2:26" ht="28.5" customHeight="1" x14ac:dyDescent="0.2">
      <c r="B76" s="987" t="s">
        <v>615</v>
      </c>
      <c r="C76" s="988"/>
      <c r="D76" s="988"/>
      <c r="E76" s="988"/>
      <c r="F76" s="988"/>
      <c r="G76" s="988"/>
      <c r="H76" s="988"/>
      <c r="I76" s="988"/>
      <c r="J76" s="988"/>
      <c r="K76" s="988"/>
      <c r="L76" s="988"/>
      <c r="M76" s="988"/>
      <c r="N76" s="988"/>
      <c r="O76" s="988"/>
      <c r="P76" s="988"/>
      <c r="Q76" s="988"/>
      <c r="R76" s="988"/>
      <c r="S76" s="988"/>
      <c r="T76" s="988"/>
      <c r="U76" s="988"/>
      <c r="V76" s="988"/>
      <c r="W76" s="988"/>
      <c r="X76" s="988"/>
      <c r="Y76" s="988"/>
      <c r="Z76" s="988"/>
    </row>
    <row r="77" spans="2:26" ht="45" customHeight="1" x14ac:dyDescent="0.2">
      <c r="B77" s="986" t="s">
        <v>616</v>
      </c>
      <c r="C77" s="986"/>
      <c r="D77" s="986"/>
      <c r="E77" s="986"/>
      <c r="F77" s="986"/>
      <c r="G77" s="986"/>
      <c r="H77" s="986"/>
      <c r="I77" s="986"/>
      <c r="J77" s="986"/>
      <c r="K77" s="986"/>
      <c r="L77" s="986"/>
      <c r="M77" s="986"/>
      <c r="N77" s="986"/>
      <c r="O77" s="986"/>
      <c r="P77" s="986"/>
      <c r="Q77" s="986"/>
      <c r="R77" s="986"/>
      <c r="S77" s="986"/>
      <c r="T77" s="986"/>
      <c r="U77" s="986"/>
      <c r="V77" s="986"/>
      <c r="W77" s="986"/>
      <c r="X77" s="986"/>
      <c r="Y77" s="986"/>
      <c r="Z77" s="986"/>
    </row>
    <row r="78" spans="2:26" ht="54.75" customHeight="1" x14ac:dyDescent="0.2">
      <c r="B78" s="986" t="s">
        <v>617</v>
      </c>
      <c r="C78" s="986"/>
      <c r="D78" s="986"/>
      <c r="E78" s="986"/>
      <c r="F78" s="986"/>
      <c r="G78" s="986"/>
      <c r="H78" s="986"/>
      <c r="I78" s="986"/>
      <c r="J78" s="986"/>
      <c r="K78" s="986"/>
      <c r="L78" s="986"/>
      <c r="M78" s="986"/>
      <c r="N78" s="986"/>
      <c r="O78" s="986"/>
      <c r="P78" s="986"/>
      <c r="Q78" s="986"/>
      <c r="R78" s="986"/>
      <c r="S78" s="986"/>
      <c r="T78" s="986"/>
      <c r="U78" s="986"/>
      <c r="V78" s="986"/>
      <c r="W78" s="986"/>
      <c r="X78" s="986"/>
      <c r="Y78" s="986"/>
      <c r="Z78" s="986"/>
    </row>
    <row r="79" spans="2:26" ht="45" customHeight="1" x14ac:dyDescent="0.2">
      <c r="B79" s="986" t="s">
        <v>618</v>
      </c>
      <c r="C79" s="986"/>
      <c r="D79" s="986"/>
      <c r="E79" s="986"/>
      <c r="F79" s="986"/>
      <c r="G79" s="986"/>
      <c r="H79" s="986"/>
      <c r="I79" s="986"/>
      <c r="J79" s="986"/>
      <c r="K79" s="986"/>
      <c r="L79" s="986"/>
      <c r="M79" s="986"/>
      <c r="N79" s="986"/>
      <c r="O79" s="986"/>
      <c r="P79" s="986"/>
      <c r="Q79" s="986"/>
      <c r="R79" s="986"/>
      <c r="S79" s="986"/>
      <c r="T79" s="986"/>
      <c r="U79" s="986"/>
      <c r="V79" s="986"/>
      <c r="W79" s="986"/>
      <c r="X79" s="986"/>
      <c r="Y79" s="986"/>
      <c r="Z79" s="986"/>
    </row>
    <row r="80" spans="2:26" ht="32.25" customHeight="1" x14ac:dyDescent="0.2">
      <c r="B80" s="986" t="s">
        <v>619</v>
      </c>
      <c r="C80" s="986"/>
      <c r="D80" s="986"/>
      <c r="E80" s="986"/>
      <c r="F80" s="986"/>
      <c r="G80" s="986"/>
      <c r="H80" s="986"/>
      <c r="I80" s="986"/>
      <c r="J80" s="986"/>
      <c r="K80" s="986"/>
      <c r="L80" s="986"/>
      <c r="M80" s="986"/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6"/>
      <c r="Y80" s="986"/>
      <c r="Z80" s="986"/>
    </row>
    <row r="81" spans="2:26" ht="15.95" customHeight="1" x14ac:dyDescent="0.2">
      <c r="B81" s="987" t="s">
        <v>620</v>
      </c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</row>
    <row r="82" spans="2:26" ht="15.95" customHeight="1" x14ac:dyDescent="0.2">
      <c r="B82" s="986" t="s">
        <v>621</v>
      </c>
      <c r="C82" s="986"/>
      <c r="D82" s="986"/>
      <c r="E82" s="986"/>
      <c r="F82" s="986"/>
      <c r="G82" s="986"/>
      <c r="H82" s="986"/>
      <c r="I82" s="986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</row>
    <row r="83" spans="2:26" ht="15.95" customHeight="1" x14ac:dyDescent="0.2">
      <c r="B83" s="986" t="s">
        <v>622</v>
      </c>
      <c r="C83" s="986"/>
      <c r="D83" s="986"/>
      <c r="E83" s="986"/>
      <c r="F83" s="986"/>
      <c r="G83" s="986"/>
      <c r="H83" s="986"/>
      <c r="I83" s="986"/>
      <c r="J83" s="986"/>
      <c r="K83" s="986"/>
      <c r="L83" s="986"/>
      <c r="M83" s="986"/>
      <c r="N83" s="986"/>
      <c r="O83" s="986"/>
      <c r="P83" s="986"/>
      <c r="Q83" s="986"/>
      <c r="R83" s="986"/>
      <c r="S83" s="986"/>
      <c r="T83" s="986"/>
      <c r="U83" s="986"/>
      <c r="V83" s="986"/>
      <c r="W83" s="986"/>
      <c r="X83" s="986"/>
      <c r="Y83" s="986"/>
      <c r="Z83" s="986"/>
    </row>
    <row r="84" spans="2:26" ht="15.95" customHeight="1" x14ac:dyDescent="0.2">
      <c r="B84" s="986" t="s">
        <v>623</v>
      </c>
      <c r="C84" s="986"/>
      <c r="D84" s="986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6"/>
    </row>
  </sheetData>
  <mergeCells count="42">
    <mergeCell ref="B4:B6"/>
    <mergeCell ref="C2:AD2"/>
    <mergeCell ref="A4:A6"/>
    <mergeCell ref="C4:AD4"/>
    <mergeCell ref="AE4:BF4"/>
    <mergeCell ref="C5:AD5"/>
    <mergeCell ref="AE5:BF5"/>
    <mergeCell ref="AY41:BF41"/>
    <mergeCell ref="B51:Z51"/>
    <mergeCell ref="B52:Z52"/>
    <mergeCell ref="B53:Z53"/>
    <mergeCell ref="B54:Z54"/>
    <mergeCell ref="B55:Z55"/>
    <mergeCell ref="B56:Z56"/>
    <mergeCell ref="B57:Z57"/>
    <mergeCell ref="B58:Z58"/>
    <mergeCell ref="B59:Z59"/>
    <mergeCell ref="B60:Z60"/>
    <mergeCell ref="B61:Z61"/>
    <mergeCell ref="B62:Z62"/>
    <mergeCell ref="B63:Z63"/>
    <mergeCell ref="B64:Z64"/>
    <mergeCell ref="B65:Z65"/>
    <mergeCell ref="B66:Z66"/>
    <mergeCell ref="B67:Z67"/>
    <mergeCell ref="B68:Z68"/>
    <mergeCell ref="B69:Z69"/>
    <mergeCell ref="B70:Z70"/>
    <mergeCell ref="B71:Z71"/>
    <mergeCell ref="B72:Z72"/>
    <mergeCell ref="B73:Z73"/>
    <mergeCell ref="B74:Z74"/>
    <mergeCell ref="B75:Z75"/>
    <mergeCell ref="B76:Z76"/>
    <mergeCell ref="B77:Z77"/>
    <mergeCell ref="B78:Z78"/>
    <mergeCell ref="B79:Z79"/>
    <mergeCell ref="B80:Z80"/>
    <mergeCell ref="B81:Z81"/>
    <mergeCell ref="B82:Z82"/>
    <mergeCell ref="B83:Z83"/>
    <mergeCell ref="B84:Z8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7"/>
  <sheetViews>
    <sheetView tabSelected="1" zoomScaleNormal="100" workbookViewId="0">
      <pane xSplit="3" ySplit="7" topLeftCell="D47" activePane="bottomRight" state="frozen"/>
      <selection pane="topRight" activeCell="D1" sqref="D1"/>
      <selection pane="bottomLeft" activeCell="A8" sqref="A8"/>
      <selection pane="bottomRight" activeCell="G53" sqref="G53"/>
    </sheetView>
  </sheetViews>
  <sheetFormatPr defaultRowHeight="12.75" x14ac:dyDescent="0.2"/>
  <cols>
    <col min="1" max="1" width="15.28515625" style="467" customWidth="1"/>
    <col min="2" max="2" width="3.140625" style="467" customWidth="1"/>
    <col min="3" max="3" width="5.7109375" style="467" customWidth="1"/>
    <col min="4" max="4" width="7.85546875" style="467" customWidth="1"/>
    <col min="5" max="5" width="9.28515625" style="467" customWidth="1"/>
    <col min="6" max="6" width="10.42578125" style="467" customWidth="1"/>
    <col min="7" max="7" width="14.85546875" style="467" customWidth="1"/>
    <col min="8" max="8" width="10.42578125" style="467" customWidth="1"/>
    <col min="9" max="9" width="8" style="467" customWidth="1"/>
    <col min="10" max="10" width="8.7109375" style="467" customWidth="1"/>
    <col min="11" max="11" width="10" style="467" customWidth="1"/>
    <col min="12" max="12" width="8.140625" style="467" customWidth="1"/>
    <col min="13" max="13" width="8.7109375" style="467" customWidth="1"/>
    <col min="14" max="14" width="8.140625" style="467" customWidth="1"/>
    <col min="15" max="15" width="8.42578125" style="467" customWidth="1"/>
    <col min="16" max="16" width="8.140625" style="467" customWidth="1"/>
    <col min="17" max="17" width="7.5703125" style="467" customWidth="1"/>
    <col min="18" max="18" width="11.5703125" style="467" customWidth="1"/>
    <col min="19" max="19" width="8.42578125" style="467" customWidth="1"/>
    <col min="20" max="20" width="7.7109375" style="467" customWidth="1"/>
    <col min="21" max="21" width="8.5703125" style="467" customWidth="1"/>
    <col min="22" max="22" width="7.42578125" style="467" customWidth="1"/>
    <col min="23" max="23" width="11.140625" style="467" customWidth="1"/>
    <col min="24" max="16384" width="9.140625" style="467"/>
  </cols>
  <sheetData>
    <row r="1" spans="1:23" s="86" customFormat="1" x14ac:dyDescent="0.2">
      <c r="U1" s="666" t="s">
        <v>154</v>
      </c>
      <c r="V1" s="666"/>
      <c r="W1" s="666"/>
    </row>
    <row r="2" spans="1:23" s="86" customFormat="1" ht="15" customHeight="1" x14ac:dyDescent="0.2">
      <c r="A2" s="560"/>
      <c r="B2" s="560"/>
      <c r="C2" s="683" t="s">
        <v>155</v>
      </c>
      <c r="D2" s="683"/>
      <c r="E2" s="683"/>
      <c r="F2" s="683"/>
      <c r="G2" s="683"/>
      <c r="H2" s="683"/>
      <c r="I2" s="683"/>
      <c r="J2" s="683"/>
      <c r="K2" s="107" t="s">
        <v>662</v>
      </c>
      <c r="L2" s="561" t="s">
        <v>114</v>
      </c>
      <c r="M2" s="108">
        <v>12</v>
      </c>
      <c r="N2" s="667" t="s">
        <v>670</v>
      </c>
      <c r="O2" s="667"/>
      <c r="P2" s="667"/>
      <c r="R2" s="562"/>
      <c r="S2" s="560"/>
      <c r="T2" s="560"/>
    </row>
    <row r="3" spans="1:23" s="86" customFormat="1" ht="12" customHeight="1" thickBot="1" x14ac:dyDescent="0.25">
      <c r="A3" s="560"/>
      <c r="B3" s="560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109"/>
      <c r="P3" s="561"/>
      <c r="Q3" s="110"/>
      <c r="R3" s="460"/>
      <c r="S3" s="460"/>
      <c r="T3" s="460"/>
      <c r="U3" s="562"/>
      <c r="V3" s="560"/>
      <c r="W3" s="560"/>
    </row>
    <row r="4" spans="1:23" ht="13.5" customHeight="1" thickBot="1" x14ac:dyDescent="0.25">
      <c r="A4" s="668" t="s">
        <v>629</v>
      </c>
      <c r="B4" s="691"/>
      <c r="C4" s="668" t="s">
        <v>156</v>
      </c>
      <c r="D4" s="671" t="s">
        <v>157</v>
      </c>
      <c r="E4" s="674" t="s">
        <v>531</v>
      </c>
      <c r="F4" s="688" t="s">
        <v>530</v>
      </c>
      <c r="G4" s="689"/>
      <c r="H4" s="690"/>
      <c r="I4" s="674" t="s">
        <v>504</v>
      </c>
      <c r="J4" s="676" t="s">
        <v>550</v>
      </c>
      <c r="K4" s="676" t="s">
        <v>158</v>
      </c>
      <c r="L4" s="468" t="s">
        <v>137</v>
      </c>
      <c r="M4" s="468"/>
      <c r="N4" s="468"/>
      <c r="O4" s="671" t="s">
        <v>159</v>
      </c>
      <c r="P4" s="469" t="s">
        <v>160</v>
      </c>
      <c r="Q4" s="468"/>
      <c r="R4" s="468"/>
      <c r="S4" s="468"/>
      <c r="T4" s="470"/>
      <c r="U4" s="671" t="s">
        <v>161</v>
      </c>
      <c r="V4" s="671" t="s">
        <v>162</v>
      </c>
      <c r="W4" s="671" t="s">
        <v>163</v>
      </c>
    </row>
    <row r="5" spans="1:23" ht="53.25" customHeight="1" x14ac:dyDescent="0.2">
      <c r="A5" s="669"/>
      <c r="B5" s="692"/>
      <c r="C5" s="669"/>
      <c r="D5" s="672"/>
      <c r="E5" s="675"/>
      <c r="F5" s="686" t="s">
        <v>527</v>
      </c>
      <c r="G5" s="686" t="s">
        <v>528</v>
      </c>
      <c r="H5" s="686" t="s">
        <v>529</v>
      </c>
      <c r="I5" s="687"/>
      <c r="J5" s="677"/>
      <c r="K5" s="677"/>
      <c r="L5" s="679" t="s">
        <v>164</v>
      </c>
      <c r="M5" s="681" t="s">
        <v>165</v>
      </c>
      <c r="N5" s="682"/>
      <c r="O5" s="672"/>
      <c r="P5" s="679" t="s">
        <v>164</v>
      </c>
      <c r="Q5" s="684" t="s">
        <v>166</v>
      </c>
      <c r="R5" s="684" t="s">
        <v>167</v>
      </c>
      <c r="S5" s="684" t="s">
        <v>168</v>
      </c>
      <c r="T5" s="676" t="s">
        <v>169</v>
      </c>
      <c r="U5" s="672"/>
      <c r="V5" s="672"/>
      <c r="W5" s="672"/>
    </row>
    <row r="6" spans="1:23" ht="30.75" customHeight="1" thickBot="1" x14ac:dyDescent="0.25">
      <c r="A6" s="670"/>
      <c r="B6" s="693"/>
      <c r="C6" s="670"/>
      <c r="D6" s="673"/>
      <c r="E6" s="675"/>
      <c r="F6" s="686"/>
      <c r="G6" s="686"/>
      <c r="H6" s="686"/>
      <c r="I6" s="687"/>
      <c r="J6" s="677"/>
      <c r="K6" s="678"/>
      <c r="L6" s="680"/>
      <c r="M6" s="472" t="s">
        <v>170</v>
      </c>
      <c r="N6" s="471" t="s">
        <v>171</v>
      </c>
      <c r="O6" s="673"/>
      <c r="P6" s="680"/>
      <c r="Q6" s="685"/>
      <c r="R6" s="685"/>
      <c r="S6" s="685"/>
      <c r="T6" s="678"/>
      <c r="U6" s="673"/>
      <c r="V6" s="673"/>
      <c r="W6" s="673"/>
    </row>
    <row r="7" spans="1:23" ht="16.5" customHeight="1" thickBot="1" x14ac:dyDescent="0.25">
      <c r="A7" s="627" t="s">
        <v>0</v>
      </c>
      <c r="B7" s="628"/>
      <c r="C7" s="629" t="s">
        <v>1</v>
      </c>
      <c r="D7" s="630">
        <v>1</v>
      </c>
      <c r="E7" s="631">
        <v>2</v>
      </c>
      <c r="F7" s="632" t="s">
        <v>172</v>
      </c>
      <c r="G7" s="632" t="s">
        <v>481</v>
      </c>
      <c r="H7" s="632" t="s">
        <v>482</v>
      </c>
      <c r="I7" s="632">
        <v>3</v>
      </c>
      <c r="J7" s="633">
        <v>4</v>
      </c>
      <c r="K7" s="634">
        <v>5</v>
      </c>
      <c r="L7" s="631">
        <v>6</v>
      </c>
      <c r="M7" s="632" t="s">
        <v>173</v>
      </c>
      <c r="N7" s="632" t="s">
        <v>174</v>
      </c>
      <c r="O7" s="635">
        <v>7</v>
      </c>
      <c r="P7" s="631">
        <v>8</v>
      </c>
      <c r="Q7" s="632" t="s">
        <v>506</v>
      </c>
      <c r="R7" s="632" t="s">
        <v>507</v>
      </c>
      <c r="S7" s="632" t="s">
        <v>508</v>
      </c>
      <c r="T7" s="633" t="s">
        <v>509</v>
      </c>
      <c r="U7" s="636">
        <v>9</v>
      </c>
      <c r="V7" s="632">
        <v>10</v>
      </c>
      <c r="W7" s="633">
        <v>11</v>
      </c>
    </row>
    <row r="8" spans="1:23" ht="12.6" customHeight="1" x14ac:dyDescent="0.2">
      <c r="A8" s="671" t="s">
        <v>177</v>
      </c>
      <c r="B8" s="671" t="s">
        <v>178</v>
      </c>
      <c r="C8" s="330">
        <v>2013</v>
      </c>
      <c r="D8" s="418"/>
      <c r="E8" s="404"/>
      <c r="F8" s="405"/>
      <c r="G8" s="405"/>
      <c r="H8" s="405"/>
      <c r="I8" s="405"/>
      <c r="J8" s="375">
        <f>E8+I8</f>
        <v>0</v>
      </c>
      <c r="K8" s="353">
        <f>J8+D8</f>
        <v>0</v>
      </c>
      <c r="L8" s="390">
        <f t="shared" ref="L8:L54" si="0">O8+P8</f>
        <v>0</v>
      </c>
      <c r="M8" s="421"/>
      <c r="N8" s="359">
        <f>IF(L8&lt;&gt;0,M8/L8,0)</f>
        <v>0</v>
      </c>
      <c r="O8" s="422"/>
      <c r="P8" s="423">
        <f>Q8+R8+S8+T8</f>
        <v>0</v>
      </c>
      <c r="Q8" s="424"/>
      <c r="R8" s="424"/>
      <c r="S8" s="424"/>
      <c r="T8" s="425"/>
      <c r="U8" s="426"/>
      <c r="V8" s="427">
        <f t="shared" ref="V8:V42" si="1">SUM(K8-L8)</f>
        <v>0</v>
      </c>
      <c r="W8" s="422"/>
    </row>
    <row r="9" spans="1:23" ht="12.6" customHeight="1" x14ac:dyDescent="0.2">
      <c r="A9" s="672"/>
      <c r="B9" s="672"/>
      <c r="C9" s="331">
        <v>2014</v>
      </c>
      <c r="D9" s="414"/>
      <c r="E9" s="415"/>
      <c r="F9" s="416"/>
      <c r="G9" s="416"/>
      <c r="H9" s="416"/>
      <c r="I9" s="416"/>
      <c r="J9" s="362">
        <f>E9+I9</f>
        <v>0</v>
      </c>
      <c r="K9" s="360">
        <f>J9+D9</f>
        <v>0</v>
      </c>
      <c r="L9" s="392">
        <f t="shared" si="0"/>
        <v>0</v>
      </c>
      <c r="M9" s="401"/>
      <c r="N9" s="365">
        <f t="shared" ref="N9:N60" si="2">IF(L9&lt;&gt;0,M9/L9,0)</f>
        <v>0</v>
      </c>
      <c r="O9" s="430"/>
      <c r="P9" s="428">
        <f t="shared" ref="P9:P54" si="3">Q9+R9+S9+T9</f>
        <v>0</v>
      </c>
      <c r="Q9" s="402"/>
      <c r="R9" s="402"/>
      <c r="S9" s="402"/>
      <c r="T9" s="381"/>
      <c r="U9" s="431"/>
      <c r="V9" s="432">
        <f t="shared" si="1"/>
        <v>0</v>
      </c>
      <c r="W9" s="430"/>
    </row>
    <row r="10" spans="1:23" ht="12.6" customHeight="1" thickBot="1" x14ac:dyDescent="0.25">
      <c r="A10" s="673"/>
      <c r="B10" s="673"/>
      <c r="C10" s="461">
        <v>2015</v>
      </c>
      <c r="D10" s="475">
        <f>'8.Приложение 3_ГД'!E8</f>
        <v>18</v>
      </c>
      <c r="E10" s="304">
        <v>62</v>
      </c>
      <c r="F10" s="299"/>
      <c r="G10" s="299"/>
      <c r="H10" s="299"/>
      <c r="I10" s="299">
        <v>2</v>
      </c>
      <c r="J10" s="383">
        <f>E10+I10</f>
        <v>64</v>
      </c>
      <c r="K10" s="366">
        <f t="shared" ref="K10:K30" si="4">J10+D10</f>
        <v>82</v>
      </c>
      <c r="L10" s="367">
        <f t="shared" si="0"/>
        <v>61</v>
      </c>
      <c r="M10" s="476">
        <f>'8.Приложение 3_ГД'!BA8</f>
        <v>49</v>
      </c>
      <c r="N10" s="369">
        <f t="shared" si="2"/>
        <v>0.80327868852459017</v>
      </c>
      <c r="O10" s="477">
        <f>'8.Приложение 3_ГД'!AK8</f>
        <v>47</v>
      </c>
      <c r="P10" s="392">
        <f t="shared" si="3"/>
        <v>14</v>
      </c>
      <c r="Q10" s="301"/>
      <c r="R10" s="301">
        <v>1</v>
      </c>
      <c r="S10" s="301"/>
      <c r="T10" s="308">
        <v>13</v>
      </c>
      <c r="U10" s="309">
        <v>77</v>
      </c>
      <c r="V10" s="366">
        <f t="shared" si="1"/>
        <v>21</v>
      </c>
      <c r="W10" s="310">
        <v>25</v>
      </c>
    </row>
    <row r="11" spans="1:23" ht="12.6" customHeight="1" x14ac:dyDescent="0.2">
      <c r="A11" s="671" t="s">
        <v>179</v>
      </c>
      <c r="B11" s="671" t="s">
        <v>180</v>
      </c>
      <c r="C11" s="330">
        <v>2013</v>
      </c>
      <c r="D11" s="418"/>
      <c r="E11" s="419"/>
      <c r="F11" s="420"/>
      <c r="G11" s="420"/>
      <c r="H11" s="420"/>
      <c r="I11" s="420"/>
      <c r="J11" s="356">
        <f t="shared" ref="J11:J31" si="5">E11+I11</f>
        <v>0</v>
      </c>
      <c r="K11" s="353">
        <f t="shared" si="4"/>
        <v>0</v>
      </c>
      <c r="L11" s="354">
        <f>O11+P11</f>
        <v>0</v>
      </c>
      <c r="M11" s="421"/>
      <c r="N11" s="359">
        <f t="shared" si="2"/>
        <v>0</v>
      </c>
      <c r="O11" s="430"/>
      <c r="P11" s="423">
        <f t="shared" si="3"/>
        <v>0</v>
      </c>
      <c r="Q11" s="424"/>
      <c r="R11" s="424"/>
      <c r="S11" s="424"/>
      <c r="T11" s="425"/>
      <c r="U11" s="431"/>
      <c r="V11" s="373">
        <f t="shared" si="1"/>
        <v>0</v>
      </c>
      <c r="W11" s="430"/>
    </row>
    <row r="12" spans="1:23" ht="12.6" customHeight="1" x14ac:dyDescent="0.2">
      <c r="A12" s="672"/>
      <c r="B12" s="672"/>
      <c r="C12" s="331">
        <v>2014</v>
      </c>
      <c r="D12" s="414"/>
      <c r="E12" s="415"/>
      <c r="F12" s="416"/>
      <c r="G12" s="416"/>
      <c r="H12" s="416"/>
      <c r="I12" s="416"/>
      <c r="J12" s="362">
        <f t="shared" si="5"/>
        <v>0</v>
      </c>
      <c r="K12" s="360">
        <f t="shared" si="4"/>
        <v>0</v>
      </c>
      <c r="L12" s="361">
        <f t="shared" si="0"/>
        <v>0</v>
      </c>
      <c r="M12" s="401"/>
      <c r="N12" s="365">
        <f t="shared" si="2"/>
        <v>0</v>
      </c>
      <c r="O12" s="430"/>
      <c r="P12" s="428">
        <f t="shared" si="3"/>
        <v>0</v>
      </c>
      <c r="Q12" s="402"/>
      <c r="R12" s="402"/>
      <c r="S12" s="402"/>
      <c r="T12" s="381"/>
      <c r="U12" s="431"/>
      <c r="V12" s="432">
        <f t="shared" si="1"/>
        <v>0</v>
      </c>
      <c r="W12" s="430"/>
    </row>
    <row r="13" spans="1:23" ht="12.6" customHeight="1" thickBot="1" x14ac:dyDescent="0.25">
      <c r="A13" s="672"/>
      <c r="B13" s="673"/>
      <c r="C13" s="461">
        <v>2015</v>
      </c>
      <c r="D13" s="478">
        <f>'8.Приложение 3_ГД'!G8</f>
        <v>0</v>
      </c>
      <c r="E13" s="303"/>
      <c r="F13" s="300"/>
      <c r="G13" s="300"/>
      <c r="H13" s="300"/>
      <c r="I13" s="300"/>
      <c r="J13" s="473">
        <f t="shared" si="5"/>
        <v>0</v>
      </c>
      <c r="K13" s="366">
        <f t="shared" si="4"/>
        <v>0</v>
      </c>
      <c r="L13" s="367">
        <f t="shared" si="0"/>
        <v>0</v>
      </c>
      <c r="M13" s="479">
        <f>'8.Приложение 3_ГД'!BC8</f>
        <v>0</v>
      </c>
      <c r="N13" s="388">
        <f t="shared" si="2"/>
        <v>0</v>
      </c>
      <c r="O13" s="119">
        <f>'8.Приложение 3_ГД'!AM8</f>
        <v>0</v>
      </c>
      <c r="P13" s="392">
        <f t="shared" si="3"/>
        <v>0</v>
      </c>
      <c r="Q13" s="302"/>
      <c r="R13" s="302"/>
      <c r="S13" s="302"/>
      <c r="T13" s="312"/>
      <c r="U13" s="313"/>
      <c r="V13" s="366">
        <f t="shared" si="1"/>
        <v>0</v>
      </c>
      <c r="W13" s="311"/>
    </row>
    <row r="14" spans="1:23" ht="12.6" customHeight="1" x14ac:dyDescent="0.2">
      <c r="A14" s="697" t="s">
        <v>181</v>
      </c>
      <c r="B14" s="671" t="s">
        <v>182</v>
      </c>
      <c r="C14" s="330">
        <v>2013</v>
      </c>
      <c r="D14" s="418"/>
      <c r="E14" s="419"/>
      <c r="F14" s="420"/>
      <c r="G14" s="420"/>
      <c r="H14" s="420"/>
      <c r="I14" s="420"/>
      <c r="J14" s="356">
        <f>E14+I14</f>
        <v>0</v>
      </c>
      <c r="K14" s="353">
        <f t="shared" si="4"/>
        <v>0</v>
      </c>
      <c r="L14" s="354">
        <f t="shared" si="0"/>
        <v>0</v>
      </c>
      <c r="M14" s="421"/>
      <c r="N14" s="429">
        <f t="shared" si="2"/>
        <v>0</v>
      </c>
      <c r="O14" s="418"/>
      <c r="P14" s="354">
        <f t="shared" si="3"/>
        <v>0</v>
      </c>
      <c r="Q14" s="421"/>
      <c r="R14" s="421"/>
      <c r="S14" s="421"/>
      <c r="T14" s="420"/>
      <c r="U14" s="418"/>
      <c r="V14" s="353">
        <f t="shared" si="1"/>
        <v>0</v>
      </c>
      <c r="W14" s="437"/>
    </row>
    <row r="15" spans="1:23" ht="12.6" customHeight="1" x14ac:dyDescent="0.2">
      <c r="A15" s="698"/>
      <c r="B15" s="672"/>
      <c r="C15" s="331">
        <v>2014</v>
      </c>
      <c r="D15" s="414"/>
      <c r="E15" s="415"/>
      <c r="F15" s="416"/>
      <c r="G15" s="416"/>
      <c r="H15" s="416"/>
      <c r="I15" s="416"/>
      <c r="J15" s="362">
        <f t="shared" si="5"/>
        <v>0</v>
      </c>
      <c r="K15" s="360">
        <f t="shared" si="4"/>
        <v>0</v>
      </c>
      <c r="L15" s="361">
        <f t="shared" si="0"/>
        <v>0</v>
      </c>
      <c r="M15" s="401"/>
      <c r="N15" s="376">
        <f t="shared" si="2"/>
        <v>0</v>
      </c>
      <c r="O15" s="414"/>
      <c r="P15" s="361">
        <f t="shared" si="3"/>
        <v>0</v>
      </c>
      <c r="Q15" s="401"/>
      <c r="R15" s="401"/>
      <c r="S15" s="401"/>
      <c r="T15" s="416"/>
      <c r="U15" s="414"/>
      <c r="V15" s="360">
        <f t="shared" si="1"/>
        <v>0</v>
      </c>
      <c r="W15" s="396"/>
    </row>
    <row r="16" spans="1:23" ht="12.75" customHeight="1" thickBot="1" x14ac:dyDescent="0.25">
      <c r="A16" s="699"/>
      <c r="B16" s="673"/>
      <c r="C16" s="461">
        <v>2015</v>
      </c>
      <c r="D16" s="305">
        <v>5</v>
      </c>
      <c r="E16" s="304">
        <v>16</v>
      </c>
      <c r="F16" s="299"/>
      <c r="G16" s="299"/>
      <c r="H16" s="299"/>
      <c r="I16" s="299"/>
      <c r="J16" s="383">
        <f t="shared" si="5"/>
        <v>16</v>
      </c>
      <c r="K16" s="366">
        <f t="shared" si="4"/>
        <v>21</v>
      </c>
      <c r="L16" s="367">
        <f t="shared" si="0"/>
        <v>18</v>
      </c>
      <c r="M16" s="301">
        <v>15</v>
      </c>
      <c r="N16" s="435">
        <f t="shared" si="2"/>
        <v>0.83333333333333337</v>
      </c>
      <c r="O16" s="305">
        <v>15</v>
      </c>
      <c r="P16" s="367">
        <f t="shared" si="3"/>
        <v>3</v>
      </c>
      <c r="Q16" s="301"/>
      <c r="R16" s="301"/>
      <c r="S16" s="301"/>
      <c r="T16" s="299">
        <v>3</v>
      </c>
      <c r="U16" s="305">
        <v>2</v>
      </c>
      <c r="V16" s="366">
        <f>SUM(K16-L16)</f>
        <v>3</v>
      </c>
      <c r="W16" s="310">
        <v>8</v>
      </c>
    </row>
    <row r="17" spans="1:23" ht="12.6" customHeight="1" x14ac:dyDescent="0.2">
      <c r="A17" s="672" t="s">
        <v>183</v>
      </c>
      <c r="B17" s="671" t="s">
        <v>184</v>
      </c>
      <c r="C17" s="330">
        <v>2013</v>
      </c>
      <c r="D17" s="403"/>
      <c r="E17" s="404"/>
      <c r="F17" s="405"/>
      <c r="G17" s="405"/>
      <c r="H17" s="405"/>
      <c r="I17" s="405"/>
      <c r="J17" s="375">
        <f t="shared" si="5"/>
        <v>0</v>
      </c>
      <c r="K17" s="373">
        <f t="shared" si="4"/>
        <v>0</v>
      </c>
      <c r="L17" s="371">
        <f t="shared" si="0"/>
        <v>0</v>
      </c>
      <c r="M17" s="406"/>
      <c r="N17" s="407">
        <f t="shared" si="2"/>
        <v>0</v>
      </c>
      <c r="O17" s="408"/>
      <c r="P17" s="436">
        <f t="shared" si="3"/>
        <v>0</v>
      </c>
      <c r="Q17" s="410"/>
      <c r="R17" s="410"/>
      <c r="S17" s="410"/>
      <c r="T17" s="438"/>
      <c r="U17" s="611" t="s">
        <v>185</v>
      </c>
      <c r="V17" s="413">
        <f t="shared" si="1"/>
        <v>0</v>
      </c>
      <c r="W17" s="408"/>
    </row>
    <row r="18" spans="1:23" ht="12.6" customHeight="1" x14ac:dyDescent="0.2">
      <c r="A18" s="672"/>
      <c r="B18" s="672"/>
      <c r="C18" s="331">
        <v>2014</v>
      </c>
      <c r="D18" s="414"/>
      <c r="E18" s="415"/>
      <c r="F18" s="416"/>
      <c r="G18" s="416"/>
      <c r="H18" s="416"/>
      <c r="I18" s="416"/>
      <c r="J18" s="362">
        <f t="shared" si="5"/>
        <v>0</v>
      </c>
      <c r="K18" s="360">
        <f t="shared" si="4"/>
        <v>0</v>
      </c>
      <c r="L18" s="361">
        <f t="shared" si="0"/>
        <v>0</v>
      </c>
      <c r="M18" s="401"/>
      <c r="N18" s="365">
        <f t="shared" si="2"/>
        <v>0</v>
      </c>
      <c r="O18" s="396"/>
      <c r="P18" s="428">
        <f t="shared" si="3"/>
        <v>0</v>
      </c>
      <c r="Q18" s="401"/>
      <c r="R18" s="401"/>
      <c r="S18" s="401"/>
      <c r="T18" s="391"/>
      <c r="U18" s="611" t="s">
        <v>185</v>
      </c>
      <c r="V18" s="360">
        <f t="shared" si="1"/>
        <v>0</v>
      </c>
      <c r="W18" s="396"/>
    </row>
    <row r="19" spans="1:23" ht="12.6" customHeight="1" thickBot="1" x14ac:dyDescent="0.25">
      <c r="A19" s="673"/>
      <c r="B19" s="673"/>
      <c r="C19" s="461">
        <v>2015</v>
      </c>
      <c r="D19" s="307"/>
      <c r="E19" s="303">
        <v>3</v>
      </c>
      <c r="F19" s="300"/>
      <c r="G19" s="300"/>
      <c r="H19" s="300"/>
      <c r="I19" s="300"/>
      <c r="J19" s="473">
        <f t="shared" si="5"/>
        <v>3</v>
      </c>
      <c r="K19" s="432">
        <f t="shared" si="4"/>
        <v>3</v>
      </c>
      <c r="L19" s="392">
        <f t="shared" si="0"/>
        <v>3</v>
      </c>
      <c r="M19" s="302">
        <v>3</v>
      </c>
      <c r="N19" s="388">
        <f t="shared" si="2"/>
        <v>1</v>
      </c>
      <c r="O19" s="306">
        <v>2</v>
      </c>
      <c r="P19" s="480">
        <f t="shared" si="3"/>
        <v>1</v>
      </c>
      <c r="Q19" s="314"/>
      <c r="R19" s="314"/>
      <c r="S19" s="314"/>
      <c r="T19" s="315">
        <v>1</v>
      </c>
      <c r="U19" s="474" t="s">
        <v>185</v>
      </c>
      <c r="V19" s="378">
        <f t="shared" si="1"/>
        <v>0</v>
      </c>
      <c r="W19" s="306"/>
    </row>
    <row r="20" spans="1:23" ht="12.6" customHeight="1" x14ac:dyDescent="0.2">
      <c r="A20" s="671" t="s">
        <v>186</v>
      </c>
      <c r="B20" s="671" t="s">
        <v>187</v>
      </c>
      <c r="C20" s="330">
        <v>2013</v>
      </c>
      <c r="D20" s="418"/>
      <c r="E20" s="419"/>
      <c r="F20" s="420"/>
      <c r="G20" s="420"/>
      <c r="H20" s="420"/>
      <c r="I20" s="420"/>
      <c r="J20" s="356">
        <f>E20+I20</f>
        <v>0</v>
      </c>
      <c r="K20" s="353">
        <f>J20+D20</f>
        <v>0</v>
      </c>
      <c r="L20" s="354">
        <f t="shared" si="0"/>
        <v>0</v>
      </c>
      <c r="M20" s="421"/>
      <c r="N20" s="359">
        <f t="shared" si="2"/>
        <v>0</v>
      </c>
      <c r="O20" s="396"/>
      <c r="P20" s="423">
        <f t="shared" si="3"/>
        <v>0</v>
      </c>
      <c r="Q20" s="421"/>
      <c r="R20" s="421"/>
      <c r="S20" s="421"/>
      <c r="T20" s="389"/>
      <c r="U20" s="417"/>
      <c r="V20" s="360">
        <f t="shared" si="1"/>
        <v>0</v>
      </c>
      <c r="W20" s="396"/>
    </row>
    <row r="21" spans="1:23" ht="12.6" customHeight="1" x14ac:dyDescent="0.2">
      <c r="A21" s="672"/>
      <c r="B21" s="672"/>
      <c r="C21" s="331">
        <v>2014</v>
      </c>
      <c r="D21" s="414"/>
      <c r="E21" s="415"/>
      <c r="F21" s="416"/>
      <c r="G21" s="416"/>
      <c r="H21" s="416"/>
      <c r="I21" s="416"/>
      <c r="J21" s="362">
        <f t="shared" si="5"/>
        <v>0</v>
      </c>
      <c r="K21" s="360">
        <f t="shared" si="4"/>
        <v>0</v>
      </c>
      <c r="L21" s="361">
        <f t="shared" si="0"/>
        <v>0</v>
      </c>
      <c r="M21" s="401"/>
      <c r="N21" s="365">
        <f t="shared" si="2"/>
        <v>0</v>
      </c>
      <c r="O21" s="396"/>
      <c r="P21" s="428">
        <f t="shared" si="3"/>
        <v>0</v>
      </c>
      <c r="Q21" s="401"/>
      <c r="R21" s="401"/>
      <c r="S21" s="401"/>
      <c r="T21" s="391"/>
      <c r="U21" s="417"/>
      <c r="V21" s="360">
        <f t="shared" si="1"/>
        <v>0</v>
      </c>
      <c r="W21" s="396"/>
    </row>
    <row r="22" spans="1:23" ht="12.6" customHeight="1" thickBot="1" x14ac:dyDescent="0.25">
      <c r="A22" s="673"/>
      <c r="B22" s="673"/>
      <c r="C22" s="461">
        <v>2015</v>
      </c>
      <c r="D22" s="478">
        <f>'8.Приложение 3_ГД'!F8</f>
        <v>33</v>
      </c>
      <c r="E22" s="303">
        <v>215</v>
      </c>
      <c r="F22" s="300">
        <v>3</v>
      </c>
      <c r="G22" s="300"/>
      <c r="H22" s="300">
        <v>7</v>
      </c>
      <c r="I22" s="300"/>
      <c r="J22" s="473">
        <f t="shared" si="5"/>
        <v>215</v>
      </c>
      <c r="K22" s="366">
        <f t="shared" si="4"/>
        <v>248</v>
      </c>
      <c r="L22" s="367">
        <f t="shared" si="0"/>
        <v>213</v>
      </c>
      <c r="M22" s="479">
        <f>'8.Приложение 3_ГД'!BB8</f>
        <v>177</v>
      </c>
      <c r="N22" s="388">
        <f t="shared" si="2"/>
        <v>0.83098591549295775</v>
      </c>
      <c r="O22" s="481">
        <f>'8.Приложение 3_ГД'!AL8</f>
        <v>179</v>
      </c>
      <c r="P22" s="392">
        <f t="shared" si="3"/>
        <v>34</v>
      </c>
      <c r="Q22" s="314"/>
      <c r="R22" s="314"/>
      <c r="S22" s="314"/>
      <c r="T22" s="315">
        <v>34</v>
      </c>
      <c r="U22" s="316">
        <v>214</v>
      </c>
      <c r="V22" s="366">
        <f t="shared" si="1"/>
        <v>35</v>
      </c>
      <c r="W22" s="306">
        <v>34</v>
      </c>
    </row>
    <row r="23" spans="1:23" ht="12.6" customHeight="1" x14ac:dyDescent="0.2">
      <c r="A23" s="671" t="s">
        <v>188</v>
      </c>
      <c r="B23" s="671" t="s">
        <v>189</v>
      </c>
      <c r="C23" s="330">
        <v>2013</v>
      </c>
      <c r="D23" s="418"/>
      <c r="E23" s="419"/>
      <c r="F23" s="420"/>
      <c r="G23" s="420"/>
      <c r="H23" s="420"/>
      <c r="I23" s="420"/>
      <c r="J23" s="356">
        <f t="shared" si="5"/>
        <v>0</v>
      </c>
      <c r="K23" s="353">
        <f t="shared" si="4"/>
        <v>0</v>
      </c>
      <c r="L23" s="354">
        <f t="shared" si="0"/>
        <v>0</v>
      </c>
      <c r="M23" s="421"/>
      <c r="N23" s="359">
        <f t="shared" si="2"/>
        <v>0</v>
      </c>
      <c r="O23" s="430"/>
      <c r="P23" s="423">
        <f t="shared" si="3"/>
        <v>0</v>
      </c>
      <c r="Q23" s="424"/>
      <c r="R23" s="424"/>
      <c r="S23" s="424"/>
      <c r="T23" s="425"/>
      <c r="U23" s="431"/>
      <c r="V23" s="432">
        <f t="shared" si="1"/>
        <v>0</v>
      </c>
      <c r="W23" s="430"/>
    </row>
    <row r="24" spans="1:23" ht="12.6" customHeight="1" x14ac:dyDescent="0.2">
      <c r="A24" s="672"/>
      <c r="B24" s="672"/>
      <c r="C24" s="331">
        <v>2014</v>
      </c>
      <c r="D24" s="414"/>
      <c r="E24" s="415"/>
      <c r="F24" s="416"/>
      <c r="G24" s="416"/>
      <c r="H24" s="416"/>
      <c r="I24" s="416"/>
      <c r="J24" s="362">
        <f t="shared" si="5"/>
        <v>0</v>
      </c>
      <c r="K24" s="360">
        <f t="shared" si="4"/>
        <v>0</v>
      </c>
      <c r="L24" s="361">
        <f t="shared" si="0"/>
        <v>0</v>
      </c>
      <c r="M24" s="401"/>
      <c r="N24" s="365">
        <f t="shared" si="2"/>
        <v>0</v>
      </c>
      <c r="O24" s="396"/>
      <c r="P24" s="428">
        <f t="shared" si="3"/>
        <v>0</v>
      </c>
      <c r="Q24" s="401"/>
      <c r="R24" s="401"/>
      <c r="S24" s="401"/>
      <c r="T24" s="391"/>
      <c r="U24" s="417"/>
      <c r="V24" s="360">
        <f t="shared" si="1"/>
        <v>0</v>
      </c>
      <c r="W24" s="396"/>
    </row>
    <row r="25" spans="1:23" ht="12.6" customHeight="1" thickBot="1" x14ac:dyDescent="0.25">
      <c r="A25" s="673"/>
      <c r="B25" s="673"/>
      <c r="C25" s="461">
        <v>2015</v>
      </c>
      <c r="D25" s="307">
        <v>11</v>
      </c>
      <c r="E25" s="303">
        <v>169</v>
      </c>
      <c r="F25" s="300">
        <v>1</v>
      </c>
      <c r="G25" s="300"/>
      <c r="H25" s="300">
        <v>4</v>
      </c>
      <c r="I25" s="300"/>
      <c r="J25" s="473">
        <f t="shared" si="5"/>
        <v>169</v>
      </c>
      <c r="K25" s="432">
        <f t="shared" si="4"/>
        <v>180</v>
      </c>
      <c r="L25" s="392">
        <f t="shared" si="0"/>
        <v>168</v>
      </c>
      <c r="M25" s="302">
        <v>153</v>
      </c>
      <c r="N25" s="388">
        <f t="shared" si="2"/>
        <v>0.9107142857142857</v>
      </c>
      <c r="O25" s="306">
        <v>157</v>
      </c>
      <c r="P25" s="480">
        <f t="shared" si="3"/>
        <v>11</v>
      </c>
      <c r="Q25" s="314"/>
      <c r="R25" s="314"/>
      <c r="S25" s="314"/>
      <c r="T25" s="315">
        <v>11</v>
      </c>
      <c r="U25" s="316">
        <v>3</v>
      </c>
      <c r="V25" s="378">
        <f t="shared" si="1"/>
        <v>12</v>
      </c>
      <c r="W25" s="306">
        <v>15</v>
      </c>
    </row>
    <row r="26" spans="1:23" ht="12.6" customHeight="1" x14ac:dyDescent="0.2">
      <c r="A26" s="671" t="s">
        <v>190</v>
      </c>
      <c r="B26" s="671" t="s">
        <v>191</v>
      </c>
      <c r="C26" s="330">
        <v>2013</v>
      </c>
      <c r="D26" s="418"/>
      <c r="E26" s="419"/>
      <c r="F26" s="420"/>
      <c r="G26" s="420"/>
      <c r="H26" s="420"/>
      <c r="I26" s="420"/>
      <c r="J26" s="356">
        <f t="shared" si="5"/>
        <v>0</v>
      </c>
      <c r="K26" s="353">
        <f t="shared" si="4"/>
        <v>0</v>
      </c>
      <c r="L26" s="354">
        <f t="shared" si="0"/>
        <v>0</v>
      </c>
      <c r="M26" s="421"/>
      <c r="N26" s="359">
        <f t="shared" si="2"/>
        <v>0</v>
      </c>
      <c r="O26" s="430"/>
      <c r="P26" s="423">
        <f t="shared" si="3"/>
        <v>0</v>
      </c>
      <c r="Q26" s="424"/>
      <c r="R26" s="424"/>
      <c r="S26" s="424"/>
      <c r="T26" s="425"/>
      <c r="U26" s="431"/>
      <c r="V26" s="432">
        <f t="shared" si="1"/>
        <v>0</v>
      </c>
      <c r="W26" s="430"/>
    </row>
    <row r="27" spans="1:23" ht="12.6" customHeight="1" x14ac:dyDescent="0.2">
      <c r="A27" s="672"/>
      <c r="B27" s="672"/>
      <c r="C27" s="331">
        <v>2014</v>
      </c>
      <c r="D27" s="414"/>
      <c r="E27" s="415"/>
      <c r="F27" s="416"/>
      <c r="G27" s="416"/>
      <c r="H27" s="416"/>
      <c r="I27" s="416"/>
      <c r="J27" s="362">
        <f t="shared" si="5"/>
        <v>0</v>
      </c>
      <c r="K27" s="360">
        <f t="shared" si="4"/>
        <v>0</v>
      </c>
      <c r="L27" s="361">
        <f t="shared" si="0"/>
        <v>0</v>
      </c>
      <c r="M27" s="401"/>
      <c r="N27" s="365">
        <f t="shared" si="2"/>
        <v>0</v>
      </c>
      <c r="O27" s="396"/>
      <c r="P27" s="428">
        <f t="shared" si="3"/>
        <v>0</v>
      </c>
      <c r="Q27" s="401"/>
      <c r="R27" s="401"/>
      <c r="S27" s="401"/>
      <c r="T27" s="391"/>
      <c r="U27" s="417"/>
      <c r="V27" s="360">
        <f t="shared" si="1"/>
        <v>0</v>
      </c>
      <c r="W27" s="396"/>
    </row>
    <row r="28" spans="1:23" ht="12.6" customHeight="1" thickBot="1" x14ac:dyDescent="0.25">
      <c r="A28" s="673"/>
      <c r="B28" s="673"/>
      <c r="C28" s="461">
        <v>2015</v>
      </c>
      <c r="D28" s="478">
        <f>'8.Приложение 3_ГД'!I8</f>
        <v>73</v>
      </c>
      <c r="E28" s="303">
        <v>69</v>
      </c>
      <c r="F28" s="300"/>
      <c r="G28" s="300"/>
      <c r="H28" s="300">
        <v>1</v>
      </c>
      <c r="I28" s="300">
        <v>1</v>
      </c>
      <c r="J28" s="473">
        <f t="shared" si="5"/>
        <v>70</v>
      </c>
      <c r="K28" s="366">
        <f>J28+D28</f>
        <v>143</v>
      </c>
      <c r="L28" s="367">
        <f t="shared" si="0"/>
        <v>71</v>
      </c>
      <c r="M28" s="479">
        <f>'8.Приложение 3_ГД'!BE8</f>
        <v>27</v>
      </c>
      <c r="N28" s="388">
        <f t="shared" si="2"/>
        <v>0.38028169014084506</v>
      </c>
      <c r="O28" s="481">
        <f>'8.Приложение 3_ГД'!AO8</f>
        <v>57</v>
      </c>
      <c r="P28" s="392">
        <f t="shared" si="3"/>
        <v>14</v>
      </c>
      <c r="Q28" s="314"/>
      <c r="R28" s="314">
        <v>2</v>
      </c>
      <c r="S28" s="314"/>
      <c r="T28" s="315">
        <v>12</v>
      </c>
      <c r="U28" s="316">
        <v>133</v>
      </c>
      <c r="V28" s="366">
        <f t="shared" si="1"/>
        <v>72</v>
      </c>
      <c r="W28" s="306">
        <v>48</v>
      </c>
    </row>
    <row r="29" spans="1:23" ht="12.6" customHeight="1" x14ac:dyDescent="0.2">
      <c r="A29" s="671" t="s">
        <v>192</v>
      </c>
      <c r="B29" s="671" t="s">
        <v>193</v>
      </c>
      <c r="C29" s="330">
        <v>2013</v>
      </c>
      <c r="D29" s="418"/>
      <c r="E29" s="419"/>
      <c r="F29" s="420"/>
      <c r="G29" s="420"/>
      <c r="H29" s="420"/>
      <c r="I29" s="420"/>
      <c r="J29" s="356">
        <f t="shared" si="5"/>
        <v>0</v>
      </c>
      <c r="K29" s="353">
        <f t="shared" si="4"/>
        <v>0</v>
      </c>
      <c r="L29" s="354">
        <f>O29+P29</f>
        <v>0</v>
      </c>
      <c r="M29" s="421"/>
      <c r="N29" s="359">
        <f t="shared" si="2"/>
        <v>0</v>
      </c>
      <c r="O29" s="430"/>
      <c r="P29" s="423">
        <f>Q29+R29+S29+T29</f>
        <v>0</v>
      </c>
      <c r="Q29" s="424"/>
      <c r="R29" s="424"/>
      <c r="S29" s="424"/>
      <c r="T29" s="425"/>
      <c r="U29" s="431"/>
      <c r="V29" s="432">
        <f>SUM(K29-L29)</f>
        <v>0</v>
      </c>
      <c r="W29" s="430"/>
    </row>
    <row r="30" spans="1:23" ht="12.6" customHeight="1" x14ac:dyDescent="0.2">
      <c r="A30" s="672"/>
      <c r="B30" s="672"/>
      <c r="C30" s="331">
        <v>2014</v>
      </c>
      <c r="D30" s="414"/>
      <c r="E30" s="415"/>
      <c r="F30" s="416"/>
      <c r="G30" s="416"/>
      <c r="H30" s="416"/>
      <c r="I30" s="416"/>
      <c r="J30" s="362">
        <f t="shared" si="5"/>
        <v>0</v>
      </c>
      <c r="K30" s="360">
        <f t="shared" si="4"/>
        <v>0</v>
      </c>
      <c r="L30" s="361">
        <f>O30+P30</f>
        <v>0</v>
      </c>
      <c r="M30" s="401"/>
      <c r="N30" s="365">
        <f t="shared" si="2"/>
        <v>0</v>
      </c>
      <c r="O30" s="396"/>
      <c r="P30" s="428">
        <f>Q30+R30+S30+T30</f>
        <v>0</v>
      </c>
      <c r="Q30" s="401"/>
      <c r="R30" s="401"/>
      <c r="S30" s="401"/>
      <c r="T30" s="391"/>
      <c r="U30" s="417"/>
      <c r="V30" s="360">
        <f>SUM(K30-L30)</f>
        <v>0</v>
      </c>
      <c r="W30" s="396"/>
    </row>
    <row r="31" spans="1:23" ht="12.6" customHeight="1" thickBot="1" x14ac:dyDescent="0.25">
      <c r="A31" s="673"/>
      <c r="B31" s="673"/>
      <c r="C31" s="461">
        <v>2015</v>
      </c>
      <c r="D31" s="478">
        <f>'8.Приложение 3_ГД'!J8</f>
        <v>0</v>
      </c>
      <c r="E31" s="303">
        <v>20</v>
      </c>
      <c r="F31" s="300"/>
      <c r="G31" s="300"/>
      <c r="H31" s="300"/>
      <c r="I31" s="300"/>
      <c r="J31" s="473">
        <f t="shared" si="5"/>
        <v>20</v>
      </c>
      <c r="K31" s="366">
        <f>J31+D31</f>
        <v>20</v>
      </c>
      <c r="L31" s="367">
        <f>O31+P31</f>
        <v>20</v>
      </c>
      <c r="M31" s="479">
        <f>'8.Приложение 3_ГД'!BF8</f>
        <v>20</v>
      </c>
      <c r="N31" s="388">
        <f t="shared" si="2"/>
        <v>1</v>
      </c>
      <c r="O31" s="482">
        <f>'8.Приложение 3_ГД'!AP8</f>
        <v>20</v>
      </c>
      <c r="P31" s="392">
        <f>Q31+R31+S31+T31</f>
        <v>0</v>
      </c>
      <c r="Q31" s="317"/>
      <c r="R31" s="317"/>
      <c r="S31" s="317"/>
      <c r="T31" s="318"/>
      <c r="U31" s="319"/>
      <c r="V31" s="366">
        <f>SUM(K31-L31)</f>
        <v>0</v>
      </c>
      <c r="W31" s="320"/>
    </row>
    <row r="32" spans="1:23" ht="12.6" customHeight="1" x14ac:dyDescent="0.2">
      <c r="A32" s="694" t="s">
        <v>194</v>
      </c>
      <c r="B32" s="671" t="s">
        <v>195</v>
      </c>
      <c r="C32" s="330">
        <v>2013</v>
      </c>
      <c r="D32" s="485">
        <f t="shared" ref="D32:M34" si="6">D8+D11+D14+D17+D20+D23+D26+D29</f>
        <v>0</v>
      </c>
      <c r="E32" s="486">
        <f t="shared" si="6"/>
        <v>0</v>
      </c>
      <c r="F32" s="487">
        <f t="shared" si="6"/>
        <v>0</v>
      </c>
      <c r="G32" s="487">
        <f t="shared" ref="G32:H32" si="7">G8+G11+G14+G17+G20+G23+G26+G29</f>
        <v>0</v>
      </c>
      <c r="H32" s="487">
        <f t="shared" si="7"/>
        <v>0</v>
      </c>
      <c r="I32" s="487">
        <f t="shared" ref="I32" si="8">I8+I11+I14+I17+I20+I23+I26+I29</f>
        <v>0</v>
      </c>
      <c r="J32" s="488">
        <f>J8+J11+J14+J17+J20+J23+J26+J29</f>
        <v>0</v>
      </c>
      <c r="K32" s="485">
        <f>K8+K11+K14+K17+K20+K23+K26+K29</f>
        <v>0</v>
      </c>
      <c r="L32" s="490">
        <f t="shared" si="6"/>
        <v>0</v>
      </c>
      <c r="M32" s="491">
        <f t="shared" si="6"/>
        <v>0</v>
      </c>
      <c r="N32" s="492">
        <f t="shared" si="2"/>
        <v>0</v>
      </c>
      <c r="O32" s="485">
        <f t="shared" ref="O32:V34" si="9">O8+O11+O14+O17+O20+O23+O26+O29</f>
        <v>0</v>
      </c>
      <c r="P32" s="486">
        <f t="shared" si="9"/>
        <v>0</v>
      </c>
      <c r="Q32" s="491">
        <f t="shared" si="9"/>
        <v>0</v>
      </c>
      <c r="R32" s="491">
        <f t="shared" si="9"/>
        <v>0</v>
      </c>
      <c r="S32" s="491">
        <f t="shared" si="9"/>
        <v>0</v>
      </c>
      <c r="T32" s="487">
        <f t="shared" si="9"/>
        <v>0</v>
      </c>
      <c r="U32" s="485">
        <f>U8+U11+U14+U20+U23+U26+U29</f>
        <v>0</v>
      </c>
      <c r="V32" s="486">
        <f t="shared" si="9"/>
        <v>0</v>
      </c>
      <c r="W32" s="485">
        <f>W8+W11+W14+W17+W20+W23+W26+W29</f>
        <v>0</v>
      </c>
    </row>
    <row r="33" spans="1:23" ht="12.6" customHeight="1" x14ac:dyDescent="0.2">
      <c r="A33" s="695"/>
      <c r="B33" s="672"/>
      <c r="C33" s="331">
        <v>2014</v>
      </c>
      <c r="D33" s="499">
        <f t="shared" si="6"/>
        <v>0</v>
      </c>
      <c r="E33" s="500">
        <f t="shared" si="6"/>
        <v>0</v>
      </c>
      <c r="F33" s="501">
        <f t="shared" si="6"/>
        <v>0</v>
      </c>
      <c r="G33" s="501">
        <f t="shared" ref="G33:H33" si="10">G9+G12+G15+G18+G21+G24+G27+G30</f>
        <v>0</v>
      </c>
      <c r="H33" s="501">
        <f t="shared" si="10"/>
        <v>0</v>
      </c>
      <c r="I33" s="501">
        <f t="shared" ref="I33:J33" si="11">I9+I12+I15+I18+I21+I24+I27+I30</f>
        <v>0</v>
      </c>
      <c r="J33" s="502">
        <f t="shared" si="11"/>
        <v>0</v>
      </c>
      <c r="K33" s="499">
        <f>K9+K12+K15+K18+K21+K24+K27+K30</f>
        <v>0</v>
      </c>
      <c r="L33" s="504">
        <f t="shared" si="6"/>
        <v>0</v>
      </c>
      <c r="M33" s="505">
        <f t="shared" si="6"/>
        <v>0</v>
      </c>
      <c r="N33" s="506">
        <f t="shared" si="2"/>
        <v>0</v>
      </c>
      <c r="O33" s="499">
        <f t="shared" si="9"/>
        <v>0</v>
      </c>
      <c r="P33" s="500">
        <f t="shared" si="9"/>
        <v>0</v>
      </c>
      <c r="Q33" s="505">
        <f t="shared" si="9"/>
        <v>0</v>
      </c>
      <c r="R33" s="505">
        <f t="shared" si="9"/>
        <v>0</v>
      </c>
      <c r="S33" s="505">
        <f t="shared" si="9"/>
        <v>0</v>
      </c>
      <c r="T33" s="501">
        <f t="shared" si="9"/>
        <v>0</v>
      </c>
      <c r="U33" s="499">
        <f>U9+U12+U15+U21+U24+U27+U30</f>
        <v>0</v>
      </c>
      <c r="V33" s="500">
        <f>V9+V12+V15+V18+V21+V24+V27+V30</f>
        <v>0</v>
      </c>
      <c r="W33" s="499">
        <f>W9+W12+W15+W18+W21+W24+W27+W30</f>
        <v>0</v>
      </c>
    </row>
    <row r="34" spans="1:23" ht="12.6" customHeight="1" thickBot="1" x14ac:dyDescent="0.25">
      <c r="A34" s="696"/>
      <c r="B34" s="673"/>
      <c r="C34" s="461">
        <v>2015</v>
      </c>
      <c r="D34" s="509">
        <f t="shared" si="6"/>
        <v>140</v>
      </c>
      <c r="E34" s="519">
        <f t="shared" si="6"/>
        <v>554</v>
      </c>
      <c r="F34" s="606">
        <f t="shared" si="6"/>
        <v>4</v>
      </c>
      <c r="G34" s="606">
        <f t="shared" ref="G34:H34" si="12">G10+G13+G16+G19+G22+G25+G28+G31</f>
        <v>0</v>
      </c>
      <c r="H34" s="606">
        <f t="shared" si="12"/>
        <v>12</v>
      </c>
      <c r="I34" s="606">
        <f t="shared" ref="I34" si="13">I10+I13+I16+I19+I22+I25+I28+I31</f>
        <v>3</v>
      </c>
      <c r="J34" s="518">
        <f>J10+J13+J16+J19+J22+J25+J28+J31</f>
        <v>557</v>
      </c>
      <c r="K34" s="509">
        <f>K10+K13+K16+K19+K22+K25+K28+K31</f>
        <v>697</v>
      </c>
      <c r="L34" s="519">
        <f t="shared" si="6"/>
        <v>554</v>
      </c>
      <c r="M34" s="515">
        <f t="shared" si="6"/>
        <v>444</v>
      </c>
      <c r="N34" s="516">
        <f t="shared" si="2"/>
        <v>0.80144404332129959</v>
      </c>
      <c r="O34" s="509">
        <f t="shared" si="9"/>
        <v>477</v>
      </c>
      <c r="P34" s="519">
        <f t="shared" si="9"/>
        <v>77</v>
      </c>
      <c r="Q34" s="515">
        <f t="shared" si="9"/>
        <v>0</v>
      </c>
      <c r="R34" s="515">
        <f t="shared" si="9"/>
        <v>3</v>
      </c>
      <c r="S34" s="515">
        <f t="shared" si="9"/>
        <v>0</v>
      </c>
      <c r="T34" s="606">
        <f t="shared" si="9"/>
        <v>74</v>
      </c>
      <c r="U34" s="509">
        <f>U10+U13+U16+U22+U25+U28+U31</f>
        <v>429</v>
      </c>
      <c r="V34" s="509">
        <f t="shared" si="9"/>
        <v>143</v>
      </c>
      <c r="W34" s="509">
        <f>W10+W13+W16+W19+W22+W25+W28+W31</f>
        <v>130</v>
      </c>
    </row>
    <row r="35" spans="1:23" ht="12.6" customHeight="1" x14ac:dyDescent="0.2">
      <c r="A35" s="672" t="s">
        <v>196</v>
      </c>
      <c r="B35" s="671" t="s">
        <v>197</v>
      </c>
      <c r="C35" s="330">
        <v>2013</v>
      </c>
      <c r="D35" s="403"/>
      <c r="E35" s="404"/>
      <c r="F35" s="405"/>
      <c r="G35" s="405"/>
      <c r="H35" s="405"/>
      <c r="I35" s="405"/>
      <c r="J35" s="375">
        <f t="shared" ref="J35:J55" si="14">E35+I35</f>
        <v>0</v>
      </c>
      <c r="K35" s="373">
        <f>J35+D35</f>
        <v>0</v>
      </c>
      <c r="L35" s="371">
        <f t="shared" si="0"/>
        <v>0</v>
      </c>
      <c r="M35" s="406"/>
      <c r="N35" s="407">
        <f t="shared" si="2"/>
        <v>0</v>
      </c>
      <c r="O35" s="408"/>
      <c r="P35" s="409">
        <f t="shared" si="3"/>
        <v>0</v>
      </c>
      <c r="Q35" s="410"/>
      <c r="R35" s="410"/>
      <c r="S35" s="410"/>
      <c r="T35" s="411"/>
      <c r="U35" s="412"/>
      <c r="V35" s="413">
        <f t="shared" si="1"/>
        <v>0</v>
      </c>
      <c r="W35" s="408"/>
    </row>
    <row r="36" spans="1:23" ht="12.6" customHeight="1" x14ac:dyDescent="0.2">
      <c r="A36" s="672"/>
      <c r="B36" s="672"/>
      <c r="C36" s="331">
        <v>2014</v>
      </c>
      <c r="D36" s="414"/>
      <c r="E36" s="415"/>
      <c r="F36" s="416"/>
      <c r="G36" s="416"/>
      <c r="H36" s="416"/>
      <c r="I36" s="416"/>
      <c r="J36" s="362">
        <f t="shared" si="14"/>
        <v>0</v>
      </c>
      <c r="K36" s="360">
        <f t="shared" ref="K36:K55" si="15">J36+D36</f>
        <v>0</v>
      </c>
      <c r="L36" s="361">
        <f t="shared" si="0"/>
        <v>0</v>
      </c>
      <c r="M36" s="401"/>
      <c r="N36" s="365">
        <f t="shared" si="2"/>
        <v>0</v>
      </c>
      <c r="O36" s="396"/>
      <c r="P36" s="392">
        <f t="shared" si="3"/>
        <v>0</v>
      </c>
      <c r="Q36" s="401"/>
      <c r="R36" s="401"/>
      <c r="S36" s="401"/>
      <c r="T36" s="416"/>
      <c r="U36" s="417"/>
      <c r="V36" s="360">
        <f t="shared" si="1"/>
        <v>0</v>
      </c>
      <c r="W36" s="396"/>
    </row>
    <row r="37" spans="1:23" ht="12.6" customHeight="1" thickBot="1" x14ac:dyDescent="0.25">
      <c r="A37" s="673"/>
      <c r="B37" s="673"/>
      <c r="C37" s="461">
        <v>2015</v>
      </c>
      <c r="D37" s="483">
        <f>'6.Приложение 3_НД'!E8</f>
        <v>7</v>
      </c>
      <c r="E37" s="303">
        <v>47</v>
      </c>
      <c r="F37" s="300">
        <v>2</v>
      </c>
      <c r="G37" s="300">
        <v>8</v>
      </c>
      <c r="H37" s="300"/>
      <c r="I37" s="300">
        <v>4</v>
      </c>
      <c r="J37" s="473">
        <f t="shared" si="14"/>
        <v>51</v>
      </c>
      <c r="K37" s="366">
        <f t="shared" si="15"/>
        <v>58</v>
      </c>
      <c r="L37" s="392">
        <f t="shared" si="0"/>
        <v>48</v>
      </c>
      <c r="M37" s="479">
        <f>'6.Приложение 3_НД'!BA8</f>
        <v>37</v>
      </c>
      <c r="N37" s="388">
        <f t="shared" si="2"/>
        <v>0.77083333333333337</v>
      </c>
      <c r="O37" s="481">
        <f>'6.Приложение 3_НД'!AK8</f>
        <v>29</v>
      </c>
      <c r="P37" s="392">
        <f>Q37+R37+S37+T37</f>
        <v>19</v>
      </c>
      <c r="Q37" s="317">
        <v>3</v>
      </c>
      <c r="R37" s="317">
        <v>6</v>
      </c>
      <c r="S37" s="317"/>
      <c r="T37" s="321">
        <v>10</v>
      </c>
      <c r="U37" s="316">
        <v>88</v>
      </c>
      <c r="V37" s="378">
        <f t="shared" si="1"/>
        <v>10</v>
      </c>
      <c r="W37" s="306">
        <v>25</v>
      </c>
    </row>
    <row r="38" spans="1:23" ht="12.6" customHeight="1" x14ac:dyDescent="0.2">
      <c r="A38" s="671" t="s">
        <v>198</v>
      </c>
      <c r="B38" s="671" t="s">
        <v>199</v>
      </c>
      <c r="C38" s="330">
        <v>2013</v>
      </c>
      <c r="D38" s="418"/>
      <c r="E38" s="419"/>
      <c r="F38" s="420"/>
      <c r="G38" s="420"/>
      <c r="H38" s="420"/>
      <c r="I38" s="420"/>
      <c r="J38" s="356">
        <f t="shared" si="14"/>
        <v>0</v>
      </c>
      <c r="K38" s="353">
        <f t="shared" si="15"/>
        <v>0</v>
      </c>
      <c r="L38" s="354">
        <f t="shared" si="0"/>
        <v>0</v>
      </c>
      <c r="M38" s="421"/>
      <c r="N38" s="359">
        <f t="shared" si="2"/>
        <v>0</v>
      </c>
      <c r="O38" s="422"/>
      <c r="P38" s="423">
        <f t="shared" si="3"/>
        <v>0</v>
      </c>
      <c r="Q38" s="424"/>
      <c r="R38" s="424"/>
      <c r="S38" s="424"/>
      <c r="T38" s="425"/>
      <c r="U38" s="426"/>
      <c r="V38" s="427">
        <f t="shared" si="1"/>
        <v>0</v>
      </c>
      <c r="W38" s="422"/>
    </row>
    <row r="39" spans="1:23" ht="12.6" customHeight="1" x14ac:dyDescent="0.2">
      <c r="A39" s="672"/>
      <c r="B39" s="672"/>
      <c r="C39" s="331">
        <v>2014</v>
      </c>
      <c r="D39" s="414"/>
      <c r="E39" s="415"/>
      <c r="F39" s="416"/>
      <c r="G39" s="416"/>
      <c r="H39" s="416"/>
      <c r="I39" s="416"/>
      <c r="J39" s="362">
        <f t="shared" si="14"/>
        <v>0</v>
      </c>
      <c r="K39" s="360">
        <f t="shared" si="15"/>
        <v>0</v>
      </c>
      <c r="L39" s="361">
        <f t="shared" si="0"/>
        <v>0</v>
      </c>
      <c r="M39" s="401"/>
      <c r="N39" s="365">
        <f t="shared" si="2"/>
        <v>0</v>
      </c>
      <c r="O39" s="396"/>
      <c r="P39" s="428">
        <f t="shared" si="3"/>
        <v>0</v>
      </c>
      <c r="Q39" s="401"/>
      <c r="R39" s="401"/>
      <c r="S39" s="401"/>
      <c r="T39" s="391"/>
      <c r="U39" s="417"/>
      <c r="V39" s="360">
        <f t="shared" si="1"/>
        <v>0</v>
      </c>
      <c r="W39" s="396"/>
    </row>
    <row r="40" spans="1:23" ht="12.6" customHeight="1" thickBot="1" x14ac:dyDescent="0.25">
      <c r="A40" s="673"/>
      <c r="B40" s="673"/>
      <c r="C40" s="461">
        <v>2015</v>
      </c>
      <c r="D40" s="305">
        <v>8</v>
      </c>
      <c r="E40" s="304">
        <v>189</v>
      </c>
      <c r="F40" s="299"/>
      <c r="G40" s="299"/>
      <c r="H40" s="299"/>
      <c r="I40" s="299"/>
      <c r="J40" s="473">
        <f t="shared" si="14"/>
        <v>189</v>
      </c>
      <c r="K40" s="366">
        <f t="shared" si="15"/>
        <v>197</v>
      </c>
      <c r="L40" s="367">
        <f t="shared" si="0"/>
        <v>192</v>
      </c>
      <c r="M40" s="301">
        <v>191</v>
      </c>
      <c r="N40" s="369">
        <f t="shared" si="2"/>
        <v>0.99479166666666663</v>
      </c>
      <c r="O40" s="306">
        <v>184</v>
      </c>
      <c r="P40" s="480">
        <f t="shared" si="3"/>
        <v>8</v>
      </c>
      <c r="Q40" s="314"/>
      <c r="R40" s="314"/>
      <c r="S40" s="314"/>
      <c r="T40" s="315">
        <v>8</v>
      </c>
      <c r="U40" s="316">
        <v>64</v>
      </c>
      <c r="V40" s="366">
        <f t="shared" si="1"/>
        <v>5</v>
      </c>
      <c r="W40" s="306">
        <v>23</v>
      </c>
    </row>
    <row r="41" spans="1:23" ht="12.6" customHeight="1" x14ac:dyDescent="0.2">
      <c r="A41" s="671" t="s">
        <v>200</v>
      </c>
      <c r="B41" s="671" t="s">
        <v>201</v>
      </c>
      <c r="C41" s="330">
        <v>2013</v>
      </c>
      <c r="D41" s="418"/>
      <c r="E41" s="419"/>
      <c r="F41" s="420"/>
      <c r="G41" s="420"/>
      <c r="H41" s="420"/>
      <c r="I41" s="420"/>
      <c r="J41" s="356">
        <f t="shared" si="14"/>
        <v>0</v>
      </c>
      <c r="K41" s="353">
        <f t="shared" si="15"/>
        <v>0</v>
      </c>
      <c r="L41" s="354">
        <f t="shared" si="0"/>
        <v>0</v>
      </c>
      <c r="M41" s="421"/>
      <c r="N41" s="429">
        <f t="shared" si="2"/>
        <v>0</v>
      </c>
      <c r="O41" s="418"/>
      <c r="P41" s="423">
        <f>Q41+R41+S41+T41</f>
        <v>0</v>
      </c>
      <c r="Q41" s="424"/>
      <c r="R41" s="424"/>
      <c r="S41" s="424"/>
      <c r="T41" s="425"/>
      <c r="U41" s="118" t="s">
        <v>185</v>
      </c>
      <c r="V41" s="353">
        <f>SUM(K41-L41)</f>
        <v>0</v>
      </c>
      <c r="W41" s="119" t="s">
        <v>185</v>
      </c>
    </row>
    <row r="42" spans="1:23" ht="12.6" customHeight="1" x14ac:dyDescent="0.2">
      <c r="A42" s="672"/>
      <c r="B42" s="672"/>
      <c r="C42" s="331">
        <v>2014</v>
      </c>
      <c r="D42" s="414"/>
      <c r="E42" s="415"/>
      <c r="F42" s="416"/>
      <c r="G42" s="416"/>
      <c r="H42" s="416"/>
      <c r="I42" s="416"/>
      <c r="J42" s="362">
        <f t="shared" si="14"/>
        <v>0</v>
      </c>
      <c r="K42" s="360">
        <f t="shared" si="15"/>
        <v>0</v>
      </c>
      <c r="L42" s="361">
        <f t="shared" si="0"/>
        <v>0</v>
      </c>
      <c r="M42" s="401"/>
      <c r="N42" s="376">
        <f t="shared" si="2"/>
        <v>0</v>
      </c>
      <c r="O42" s="414"/>
      <c r="P42" s="428">
        <f>Q42+R42+S42+T42</f>
        <v>0</v>
      </c>
      <c r="Q42" s="401"/>
      <c r="R42" s="401"/>
      <c r="S42" s="401"/>
      <c r="T42" s="391"/>
      <c r="U42" s="118" t="s">
        <v>185</v>
      </c>
      <c r="V42" s="360">
        <f t="shared" si="1"/>
        <v>0</v>
      </c>
      <c r="W42" s="119" t="s">
        <v>185</v>
      </c>
    </row>
    <row r="43" spans="1:23" ht="12.6" customHeight="1" thickBot="1" x14ac:dyDescent="0.25">
      <c r="A43" s="673"/>
      <c r="B43" s="673"/>
      <c r="C43" s="461">
        <v>2015</v>
      </c>
      <c r="D43" s="305"/>
      <c r="E43" s="304">
        <v>28</v>
      </c>
      <c r="F43" s="299"/>
      <c r="G43" s="299"/>
      <c r="H43" s="299"/>
      <c r="I43" s="299"/>
      <c r="J43" s="473">
        <f t="shared" si="14"/>
        <v>28</v>
      </c>
      <c r="K43" s="366">
        <f t="shared" si="15"/>
        <v>28</v>
      </c>
      <c r="L43" s="367">
        <f t="shared" si="0"/>
        <v>28</v>
      </c>
      <c r="M43" s="301">
        <v>28</v>
      </c>
      <c r="N43" s="435">
        <f t="shared" si="2"/>
        <v>1</v>
      </c>
      <c r="O43" s="305">
        <v>23</v>
      </c>
      <c r="P43" s="428">
        <f>Q43+R43+S43+T43</f>
        <v>5</v>
      </c>
      <c r="Q43" s="301"/>
      <c r="R43" s="301"/>
      <c r="S43" s="301"/>
      <c r="T43" s="308">
        <v>5</v>
      </c>
      <c r="U43" s="474" t="s">
        <v>185</v>
      </c>
      <c r="V43" s="413">
        <f>SUM(K43-L43)</f>
        <v>0</v>
      </c>
      <c r="W43" s="477" t="s">
        <v>185</v>
      </c>
    </row>
    <row r="44" spans="1:23" ht="12.6" customHeight="1" x14ac:dyDescent="0.2">
      <c r="A44" s="671" t="s">
        <v>202</v>
      </c>
      <c r="B44" s="671" t="s">
        <v>203</v>
      </c>
      <c r="C44" s="330">
        <v>2013</v>
      </c>
      <c r="D44" s="418"/>
      <c r="E44" s="419"/>
      <c r="F44" s="420"/>
      <c r="G44" s="420"/>
      <c r="H44" s="420"/>
      <c r="I44" s="420"/>
      <c r="J44" s="356">
        <f t="shared" si="14"/>
        <v>0</v>
      </c>
      <c r="K44" s="353">
        <f t="shared" si="15"/>
        <v>0</v>
      </c>
      <c r="L44" s="354">
        <f t="shared" si="0"/>
        <v>0</v>
      </c>
      <c r="M44" s="421"/>
      <c r="N44" s="359">
        <f t="shared" si="2"/>
        <v>0</v>
      </c>
      <c r="O44" s="422"/>
      <c r="P44" s="423">
        <f t="shared" si="3"/>
        <v>0</v>
      </c>
      <c r="Q44" s="424"/>
      <c r="R44" s="424"/>
      <c r="S44" s="424"/>
      <c r="T44" s="425"/>
      <c r="U44" s="426"/>
      <c r="V44" s="353">
        <f t="shared" ref="V44:V54" si="16">SUM(K44-L44)</f>
        <v>0</v>
      </c>
      <c r="W44" s="422"/>
    </row>
    <row r="45" spans="1:23" ht="12.6" customHeight="1" x14ac:dyDescent="0.2">
      <c r="A45" s="672"/>
      <c r="B45" s="672"/>
      <c r="C45" s="331">
        <v>2014</v>
      </c>
      <c r="D45" s="414"/>
      <c r="E45" s="415"/>
      <c r="F45" s="416"/>
      <c r="G45" s="416"/>
      <c r="H45" s="416"/>
      <c r="I45" s="416"/>
      <c r="J45" s="362">
        <f t="shared" si="14"/>
        <v>0</v>
      </c>
      <c r="K45" s="360">
        <f t="shared" si="15"/>
        <v>0</v>
      </c>
      <c r="L45" s="361">
        <f t="shared" si="0"/>
        <v>0</v>
      </c>
      <c r="M45" s="401"/>
      <c r="N45" s="365">
        <f t="shared" si="2"/>
        <v>0</v>
      </c>
      <c r="O45" s="430"/>
      <c r="P45" s="428">
        <f t="shared" si="3"/>
        <v>0</v>
      </c>
      <c r="Q45" s="402"/>
      <c r="R45" s="402"/>
      <c r="S45" s="402"/>
      <c r="T45" s="381"/>
      <c r="U45" s="431"/>
      <c r="V45" s="360">
        <f t="shared" si="16"/>
        <v>0</v>
      </c>
      <c r="W45" s="430"/>
    </row>
    <row r="46" spans="1:23" ht="12.6" customHeight="1" thickBot="1" x14ac:dyDescent="0.25">
      <c r="A46" s="673"/>
      <c r="B46" s="673"/>
      <c r="C46" s="461">
        <v>2015</v>
      </c>
      <c r="D46" s="305">
        <v>10</v>
      </c>
      <c r="E46" s="304">
        <v>57</v>
      </c>
      <c r="F46" s="299">
        <v>2</v>
      </c>
      <c r="G46" s="299"/>
      <c r="H46" s="299">
        <v>1</v>
      </c>
      <c r="I46" s="299"/>
      <c r="J46" s="473">
        <f t="shared" si="14"/>
        <v>57</v>
      </c>
      <c r="K46" s="366">
        <f t="shared" si="15"/>
        <v>67</v>
      </c>
      <c r="L46" s="392">
        <f t="shared" si="0"/>
        <v>62</v>
      </c>
      <c r="M46" s="301">
        <v>29</v>
      </c>
      <c r="N46" s="369">
        <f t="shared" si="2"/>
        <v>0.46774193548387094</v>
      </c>
      <c r="O46" s="310">
        <v>59</v>
      </c>
      <c r="P46" s="392">
        <f t="shared" si="3"/>
        <v>3</v>
      </c>
      <c r="Q46" s="301"/>
      <c r="R46" s="301"/>
      <c r="S46" s="301"/>
      <c r="T46" s="308">
        <v>3</v>
      </c>
      <c r="U46" s="309">
        <v>64</v>
      </c>
      <c r="V46" s="366">
        <f t="shared" si="16"/>
        <v>5</v>
      </c>
      <c r="W46" s="310">
        <v>3</v>
      </c>
    </row>
    <row r="47" spans="1:23" ht="12.6" customHeight="1" x14ac:dyDescent="0.2">
      <c r="A47" s="671" t="s">
        <v>204</v>
      </c>
      <c r="B47" s="671" t="s">
        <v>205</v>
      </c>
      <c r="C47" s="330">
        <v>2013</v>
      </c>
      <c r="D47" s="418"/>
      <c r="E47" s="419"/>
      <c r="F47" s="420"/>
      <c r="G47" s="420"/>
      <c r="H47" s="420"/>
      <c r="I47" s="420"/>
      <c r="J47" s="356">
        <f t="shared" si="14"/>
        <v>0</v>
      </c>
      <c r="K47" s="360">
        <f t="shared" si="15"/>
        <v>0</v>
      </c>
      <c r="L47" s="354">
        <f t="shared" si="0"/>
        <v>0</v>
      </c>
      <c r="M47" s="421"/>
      <c r="N47" s="359">
        <f t="shared" si="2"/>
        <v>0</v>
      </c>
      <c r="O47" s="430"/>
      <c r="P47" s="423">
        <f t="shared" si="3"/>
        <v>0</v>
      </c>
      <c r="Q47" s="424"/>
      <c r="R47" s="424"/>
      <c r="S47" s="424"/>
      <c r="T47" s="425"/>
      <c r="U47" s="431"/>
      <c r="V47" s="373">
        <f t="shared" si="16"/>
        <v>0</v>
      </c>
      <c r="W47" s="430"/>
    </row>
    <row r="48" spans="1:23" ht="12.6" customHeight="1" x14ac:dyDescent="0.2">
      <c r="A48" s="672"/>
      <c r="B48" s="672"/>
      <c r="C48" s="331">
        <v>2014</v>
      </c>
      <c r="D48" s="414"/>
      <c r="E48" s="415"/>
      <c r="F48" s="416"/>
      <c r="G48" s="416"/>
      <c r="H48" s="416"/>
      <c r="I48" s="416"/>
      <c r="J48" s="362">
        <f t="shared" si="14"/>
        <v>0</v>
      </c>
      <c r="K48" s="360">
        <f t="shared" si="15"/>
        <v>0</v>
      </c>
      <c r="L48" s="361">
        <f t="shared" si="0"/>
        <v>0</v>
      </c>
      <c r="M48" s="401"/>
      <c r="N48" s="365">
        <f t="shared" si="2"/>
        <v>0</v>
      </c>
      <c r="O48" s="430"/>
      <c r="P48" s="428">
        <f t="shared" si="3"/>
        <v>0</v>
      </c>
      <c r="Q48" s="402"/>
      <c r="R48" s="402"/>
      <c r="S48" s="402"/>
      <c r="T48" s="381"/>
      <c r="U48" s="431"/>
      <c r="V48" s="360">
        <f t="shared" si="16"/>
        <v>0</v>
      </c>
      <c r="W48" s="430"/>
    </row>
    <row r="49" spans="1:23" ht="12.6" customHeight="1" thickBot="1" x14ac:dyDescent="0.25">
      <c r="A49" s="673"/>
      <c r="B49" s="673"/>
      <c r="C49" s="461">
        <v>2015</v>
      </c>
      <c r="D49" s="307">
        <v>4</v>
      </c>
      <c r="E49" s="303">
        <v>52</v>
      </c>
      <c r="F49" s="300">
        <v>1</v>
      </c>
      <c r="G49" s="300"/>
      <c r="H49" s="300"/>
      <c r="I49" s="300"/>
      <c r="J49" s="473">
        <f t="shared" si="14"/>
        <v>52</v>
      </c>
      <c r="K49" s="366">
        <f t="shared" si="15"/>
        <v>56</v>
      </c>
      <c r="L49" s="392">
        <f t="shared" si="0"/>
        <v>54</v>
      </c>
      <c r="M49" s="302">
        <v>50</v>
      </c>
      <c r="N49" s="388">
        <f t="shared" si="2"/>
        <v>0.92592592592592593</v>
      </c>
      <c r="O49" s="310">
        <v>53</v>
      </c>
      <c r="P49" s="392">
        <f t="shared" si="3"/>
        <v>1</v>
      </c>
      <c r="Q49" s="301"/>
      <c r="R49" s="301"/>
      <c r="S49" s="301"/>
      <c r="T49" s="308">
        <v>1</v>
      </c>
      <c r="U49" s="309">
        <v>18</v>
      </c>
      <c r="V49" s="366">
        <f t="shared" si="16"/>
        <v>2</v>
      </c>
      <c r="W49" s="310"/>
    </row>
    <row r="50" spans="1:23" ht="12.6" customHeight="1" x14ac:dyDescent="0.2">
      <c r="A50" s="671" t="s">
        <v>206</v>
      </c>
      <c r="B50" s="671" t="s">
        <v>207</v>
      </c>
      <c r="C50" s="330">
        <v>2013</v>
      </c>
      <c r="D50" s="418"/>
      <c r="E50" s="419"/>
      <c r="F50" s="420"/>
      <c r="G50" s="420"/>
      <c r="H50" s="420"/>
      <c r="I50" s="420"/>
      <c r="J50" s="356">
        <f t="shared" si="14"/>
        <v>0</v>
      </c>
      <c r="K50" s="353">
        <f t="shared" si="15"/>
        <v>0</v>
      </c>
      <c r="L50" s="357">
        <f t="shared" si="0"/>
        <v>0</v>
      </c>
      <c r="M50" s="421"/>
      <c r="N50" s="359">
        <f t="shared" si="2"/>
        <v>0</v>
      </c>
      <c r="O50" s="433"/>
      <c r="P50" s="423">
        <f t="shared" si="3"/>
        <v>0</v>
      </c>
      <c r="Q50" s="424"/>
      <c r="R50" s="424"/>
      <c r="S50" s="424"/>
      <c r="T50" s="425"/>
      <c r="U50" s="433"/>
      <c r="V50" s="413">
        <f t="shared" si="16"/>
        <v>0</v>
      </c>
      <c r="W50" s="433"/>
    </row>
    <row r="51" spans="1:23" ht="12.6" customHeight="1" x14ac:dyDescent="0.2">
      <c r="A51" s="672"/>
      <c r="B51" s="672"/>
      <c r="C51" s="331">
        <v>2014</v>
      </c>
      <c r="D51" s="414"/>
      <c r="E51" s="415"/>
      <c r="F51" s="416"/>
      <c r="G51" s="416"/>
      <c r="H51" s="416"/>
      <c r="I51" s="416"/>
      <c r="J51" s="362">
        <f t="shared" si="14"/>
        <v>0</v>
      </c>
      <c r="K51" s="360">
        <f t="shared" si="15"/>
        <v>0</v>
      </c>
      <c r="L51" s="363">
        <f t="shared" si="0"/>
        <v>0</v>
      </c>
      <c r="M51" s="401"/>
      <c r="N51" s="365">
        <f t="shared" si="2"/>
        <v>0</v>
      </c>
      <c r="O51" s="434"/>
      <c r="P51" s="428">
        <f t="shared" si="3"/>
        <v>0</v>
      </c>
      <c r="Q51" s="402"/>
      <c r="R51" s="402"/>
      <c r="S51" s="402"/>
      <c r="T51" s="381"/>
      <c r="U51" s="434"/>
      <c r="V51" s="432">
        <f t="shared" si="16"/>
        <v>0</v>
      </c>
      <c r="W51" s="434"/>
    </row>
    <row r="52" spans="1:23" ht="12.6" customHeight="1" thickBot="1" x14ac:dyDescent="0.25">
      <c r="A52" s="673"/>
      <c r="B52" s="673"/>
      <c r="C52" s="461">
        <v>2015</v>
      </c>
      <c r="D52" s="307"/>
      <c r="E52" s="303"/>
      <c r="F52" s="300"/>
      <c r="G52" s="300"/>
      <c r="H52" s="300"/>
      <c r="I52" s="300"/>
      <c r="J52" s="473">
        <f t="shared" si="14"/>
        <v>0</v>
      </c>
      <c r="K52" s="432">
        <f t="shared" si="15"/>
        <v>0</v>
      </c>
      <c r="L52" s="428">
        <f t="shared" si="0"/>
        <v>0</v>
      </c>
      <c r="M52" s="302"/>
      <c r="N52" s="388">
        <f t="shared" si="2"/>
        <v>0</v>
      </c>
      <c r="O52" s="307"/>
      <c r="P52" s="428">
        <f t="shared" si="3"/>
        <v>0</v>
      </c>
      <c r="Q52" s="302"/>
      <c r="R52" s="302"/>
      <c r="S52" s="302"/>
      <c r="T52" s="312"/>
      <c r="U52" s="307"/>
      <c r="V52" s="432">
        <f t="shared" si="16"/>
        <v>0</v>
      </c>
      <c r="W52" s="307"/>
    </row>
    <row r="53" spans="1:23" ht="12.6" customHeight="1" x14ac:dyDescent="0.2">
      <c r="A53" s="706" t="s">
        <v>208</v>
      </c>
      <c r="B53" s="671" t="s">
        <v>209</v>
      </c>
      <c r="C53" s="330">
        <v>2013</v>
      </c>
      <c r="D53" s="418"/>
      <c r="E53" s="419"/>
      <c r="F53" s="420"/>
      <c r="G53" s="420"/>
      <c r="H53" s="420"/>
      <c r="I53" s="420"/>
      <c r="J53" s="356">
        <f t="shared" si="14"/>
        <v>0</v>
      </c>
      <c r="K53" s="353">
        <f t="shared" si="15"/>
        <v>0</v>
      </c>
      <c r="L53" s="357">
        <f t="shared" si="0"/>
        <v>0</v>
      </c>
      <c r="M53" s="421"/>
      <c r="N53" s="359">
        <f t="shared" si="2"/>
        <v>0</v>
      </c>
      <c r="O53" s="418"/>
      <c r="P53" s="357">
        <f t="shared" si="3"/>
        <v>0</v>
      </c>
      <c r="Q53" s="421"/>
      <c r="R53" s="421"/>
      <c r="S53" s="421"/>
      <c r="T53" s="389"/>
      <c r="U53" s="418"/>
      <c r="V53" s="353">
        <f t="shared" si="16"/>
        <v>0</v>
      </c>
      <c r="W53" s="418"/>
    </row>
    <row r="54" spans="1:23" ht="12.6" customHeight="1" x14ac:dyDescent="0.2">
      <c r="A54" s="707"/>
      <c r="B54" s="672"/>
      <c r="C54" s="331">
        <v>2014</v>
      </c>
      <c r="D54" s="414"/>
      <c r="E54" s="415"/>
      <c r="F54" s="416"/>
      <c r="G54" s="416"/>
      <c r="H54" s="416"/>
      <c r="I54" s="416"/>
      <c r="J54" s="362">
        <f t="shared" si="14"/>
        <v>0</v>
      </c>
      <c r="K54" s="360">
        <f t="shared" si="15"/>
        <v>0</v>
      </c>
      <c r="L54" s="363">
        <f t="shared" si="0"/>
        <v>0</v>
      </c>
      <c r="M54" s="401"/>
      <c r="N54" s="365">
        <f t="shared" si="2"/>
        <v>0</v>
      </c>
      <c r="O54" s="414"/>
      <c r="P54" s="363">
        <f t="shared" si="3"/>
        <v>0</v>
      </c>
      <c r="Q54" s="401"/>
      <c r="R54" s="401"/>
      <c r="S54" s="401"/>
      <c r="T54" s="391"/>
      <c r="U54" s="414"/>
      <c r="V54" s="360">
        <f t="shared" si="16"/>
        <v>0</v>
      </c>
      <c r="W54" s="414"/>
    </row>
    <row r="55" spans="1:23" ht="12.6" customHeight="1" thickBot="1" x14ac:dyDescent="0.25">
      <c r="A55" s="708"/>
      <c r="B55" s="673"/>
      <c r="C55" s="461">
        <v>2015</v>
      </c>
      <c r="D55" s="475">
        <f>'6.Приложение 3_НД'!J8</f>
        <v>0</v>
      </c>
      <c r="E55" s="304">
        <v>4</v>
      </c>
      <c r="F55" s="299"/>
      <c r="G55" s="299">
        <v>1</v>
      </c>
      <c r="H55" s="299"/>
      <c r="I55" s="299"/>
      <c r="J55" s="473">
        <f t="shared" si="14"/>
        <v>4</v>
      </c>
      <c r="K55" s="366">
        <f t="shared" si="15"/>
        <v>4</v>
      </c>
      <c r="L55" s="392">
        <f>O55+P55</f>
        <v>4</v>
      </c>
      <c r="M55" s="479">
        <f>'6.Приложение 3_НД'!BF8</f>
        <v>4</v>
      </c>
      <c r="N55" s="388">
        <f t="shared" si="2"/>
        <v>1</v>
      </c>
      <c r="O55" s="475">
        <f>'6.Приложение 3_НД'!AP8</f>
        <v>3</v>
      </c>
      <c r="P55" s="392">
        <f>Q55+R55+S55+T55</f>
        <v>1</v>
      </c>
      <c r="Q55" s="301"/>
      <c r="R55" s="301"/>
      <c r="S55" s="301"/>
      <c r="T55" s="308">
        <v>1</v>
      </c>
      <c r="U55" s="305">
        <v>3</v>
      </c>
      <c r="V55" s="378">
        <f>SUM(K55-L55)</f>
        <v>0</v>
      </c>
      <c r="W55" s="305">
        <v>1</v>
      </c>
    </row>
    <row r="56" spans="1:23" ht="12.6" customHeight="1" x14ac:dyDescent="0.2">
      <c r="A56" s="694" t="s">
        <v>210</v>
      </c>
      <c r="B56" s="671" t="s">
        <v>211</v>
      </c>
      <c r="C56" s="330">
        <v>2013</v>
      </c>
      <c r="D56" s="353">
        <f t="shared" ref="D56:M58" si="17">D35+D38+D41+D44+D47+D50+D53</f>
        <v>0</v>
      </c>
      <c r="E56" s="354">
        <f t="shared" si="17"/>
        <v>0</v>
      </c>
      <c r="F56" s="355">
        <f t="shared" si="17"/>
        <v>0</v>
      </c>
      <c r="G56" s="355">
        <f t="shared" ref="G56:H56" si="18">G35+G38+G41+G44+G47+G50+G53</f>
        <v>0</v>
      </c>
      <c r="H56" s="355">
        <f t="shared" si="18"/>
        <v>0</v>
      </c>
      <c r="I56" s="355">
        <f t="shared" ref="I56:J56" si="19">I35+I38+I41+I44+I47+I50+I53</f>
        <v>0</v>
      </c>
      <c r="J56" s="356">
        <f t="shared" si="19"/>
        <v>0</v>
      </c>
      <c r="K56" s="384">
        <f>K35+K38+K41+K44+K47+K50+K53</f>
        <v>0</v>
      </c>
      <c r="L56" s="357">
        <f t="shared" si="17"/>
        <v>0</v>
      </c>
      <c r="M56" s="358">
        <f t="shared" si="17"/>
        <v>0</v>
      </c>
      <c r="N56" s="359">
        <f>IF(L56&lt;&gt;0,M56/L56,0)</f>
        <v>0</v>
      </c>
      <c r="O56" s="385">
        <f>O35+O38+O41+O44+O47+O50+O53</f>
        <v>0</v>
      </c>
      <c r="P56" s="357">
        <f>P35+P38+P41+P44+P47+P50+P53</f>
        <v>0</v>
      </c>
      <c r="Q56" s="358">
        <f>Q35+Q38+Q41+Q44+Q47+Q50+Q53</f>
        <v>0</v>
      </c>
      <c r="R56" s="358">
        <f>R35+R38+R41+R44+R47+R50+R53</f>
        <v>0</v>
      </c>
      <c r="S56" s="358">
        <f t="shared" ref="S56:T58" si="20">S35+S38+S41+S44+S47+S50+S53</f>
        <v>0</v>
      </c>
      <c r="T56" s="356">
        <f t="shared" si="20"/>
        <v>0</v>
      </c>
      <c r="U56" s="353">
        <f>U35+U38+U44+U47+U50+U53</f>
        <v>0</v>
      </c>
      <c r="V56" s="370">
        <f>V35+V38+V41+V44+V47+V50+V53</f>
        <v>0</v>
      </c>
      <c r="W56" s="370">
        <f>W35+W38+W44+W47+W50+W53</f>
        <v>0</v>
      </c>
    </row>
    <row r="57" spans="1:23" ht="12.6" customHeight="1" x14ac:dyDescent="0.2">
      <c r="A57" s="695"/>
      <c r="B57" s="672"/>
      <c r="C57" s="331">
        <v>2014</v>
      </c>
      <c r="D57" s="373">
        <f t="shared" si="17"/>
        <v>0</v>
      </c>
      <c r="E57" s="371">
        <f t="shared" si="17"/>
        <v>0</v>
      </c>
      <c r="F57" s="374">
        <f t="shared" si="17"/>
        <v>0</v>
      </c>
      <c r="G57" s="374">
        <f t="shared" ref="G57:H57" si="21">G36+G39+G42+G45+G48+G51+G54</f>
        <v>0</v>
      </c>
      <c r="H57" s="374">
        <f t="shared" si="21"/>
        <v>0</v>
      </c>
      <c r="I57" s="374">
        <f t="shared" ref="I57:J57" si="22">I36+I39+I42+I45+I48+I51+I54</f>
        <v>0</v>
      </c>
      <c r="J57" s="375">
        <f t="shared" si="22"/>
        <v>0</v>
      </c>
      <c r="K57" s="384">
        <f>K36+K39+K42+K45+K48+K51+K54</f>
        <v>0</v>
      </c>
      <c r="L57" s="363">
        <f t="shared" si="17"/>
        <v>0</v>
      </c>
      <c r="M57" s="364">
        <f t="shared" si="17"/>
        <v>0</v>
      </c>
      <c r="N57" s="365">
        <f t="shared" si="2"/>
        <v>0</v>
      </c>
      <c r="O57" s="370">
        <f t="shared" ref="O57:R58" si="23">O36+O39+O42+O45+O48+O51+O54</f>
        <v>0</v>
      </c>
      <c r="P57" s="377">
        <f t="shared" si="23"/>
        <v>0</v>
      </c>
      <c r="Q57" s="372">
        <f t="shared" si="23"/>
        <v>0</v>
      </c>
      <c r="R57" s="372">
        <f t="shared" si="23"/>
        <v>0</v>
      </c>
      <c r="S57" s="364">
        <f t="shared" si="20"/>
        <v>0</v>
      </c>
      <c r="T57" s="362">
        <f t="shared" si="20"/>
        <v>0</v>
      </c>
      <c r="U57" s="373">
        <f>U36+U39+U45+U48+U51+U54</f>
        <v>0</v>
      </c>
      <c r="V57" s="370">
        <f>V36+V39+V42+V45+V48+V51+V54</f>
        <v>0</v>
      </c>
      <c r="W57" s="370">
        <f>W36+W39+W45+W48+W51+W54</f>
        <v>0</v>
      </c>
    </row>
    <row r="58" spans="1:23" ht="12" customHeight="1" thickBot="1" x14ac:dyDescent="0.25">
      <c r="A58" s="695"/>
      <c r="B58" s="673"/>
      <c r="C58" s="461">
        <v>2015</v>
      </c>
      <c r="D58" s="378">
        <f t="shared" si="17"/>
        <v>29</v>
      </c>
      <c r="E58" s="379">
        <f t="shared" si="17"/>
        <v>377</v>
      </c>
      <c r="F58" s="380">
        <f t="shared" si="17"/>
        <v>5</v>
      </c>
      <c r="G58" s="380">
        <f t="shared" ref="G58:H58" si="24">G37+G40+G43+G46+G49+G52+G55</f>
        <v>9</v>
      </c>
      <c r="H58" s="380">
        <f t="shared" si="24"/>
        <v>1</v>
      </c>
      <c r="I58" s="380">
        <f t="shared" ref="I58:J58" si="25">I37+I40+I43+I46+I49+I52+I55</f>
        <v>4</v>
      </c>
      <c r="J58" s="473">
        <f t="shared" si="25"/>
        <v>381</v>
      </c>
      <c r="K58" s="484">
        <f>K37+K40+K43+K46+K49+K52+K55</f>
        <v>410</v>
      </c>
      <c r="L58" s="428">
        <f t="shared" si="17"/>
        <v>388</v>
      </c>
      <c r="M58" s="387">
        <f t="shared" si="17"/>
        <v>339</v>
      </c>
      <c r="N58" s="388">
        <f t="shared" si="2"/>
        <v>0.87371134020618557</v>
      </c>
      <c r="O58" s="386">
        <f t="shared" si="23"/>
        <v>351</v>
      </c>
      <c r="P58" s="480">
        <f>P37+P40+P43+P46+P49+P52+P55</f>
        <v>37</v>
      </c>
      <c r="Q58" s="382">
        <f>Q37+Q40+Q43+Q46+Q49+Q52+Q55</f>
        <v>3</v>
      </c>
      <c r="R58" s="382">
        <f t="shared" si="23"/>
        <v>6</v>
      </c>
      <c r="S58" s="368">
        <f t="shared" si="20"/>
        <v>0</v>
      </c>
      <c r="T58" s="383">
        <f t="shared" si="20"/>
        <v>28</v>
      </c>
      <c r="U58" s="378">
        <f>U37+U40+U46+U49+U52+U55</f>
        <v>237</v>
      </c>
      <c r="V58" s="378">
        <f>V37+V40+V43+V46+V49+V52+V55</f>
        <v>22</v>
      </c>
      <c r="W58" s="370">
        <f>W37+W40+W46+W49+W52+W55</f>
        <v>52</v>
      </c>
    </row>
    <row r="59" spans="1:23" ht="12.6" customHeight="1" x14ac:dyDescent="0.2">
      <c r="A59" s="709" t="s">
        <v>212</v>
      </c>
      <c r="B59" s="671" t="s">
        <v>213</v>
      </c>
      <c r="C59" s="330">
        <v>2013</v>
      </c>
      <c r="D59" s="485">
        <f t="shared" ref="D59:M61" si="26">SUM(D32+D56)</f>
        <v>0</v>
      </c>
      <c r="E59" s="486">
        <f t="shared" si="26"/>
        <v>0</v>
      </c>
      <c r="F59" s="487">
        <f t="shared" si="26"/>
        <v>0</v>
      </c>
      <c r="G59" s="487">
        <f t="shared" ref="G59:H59" si="27">SUM(G32+G56)</f>
        <v>0</v>
      </c>
      <c r="H59" s="487">
        <f t="shared" si="27"/>
        <v>0</v>
      </c>
      <c r="I59" s="487">
        <f t="shared" ref="I59:J59" si="28">SUM(I32+I56)</f>
        <v>0</v>
      </c>
      <c r="J59" s="488">
        <f t="shared" si="28"/>
        <v>0</v>
      </c>
      <c r="K59" s="489">
        <f>SUM(K32+K56)</f>
        <v>0</v>
      </c>
      <c r="L59" s="490">
        <f t="shared" si="26"/>
        <v>0</v>
      </c>
      <c r="M59" s="491">
        <f t="shared" si="26"/>
        <v>0</v>
      </c>
      <c r="N59" s="492">
        <f t="shared" si="2"/>
        <v>0</v>
      </c>
      <c r="O59" s="493">
        <f>SUM(O32+O56)</f>
        <v>0</v>
      </c>
      <c r="P59" s="494">
        <f t="shared" ref="P59:W61" si="29">SUM(P32+P56)</f>
        <v>0</v>
      </c>
      <c r="Q59" s="495">
        <f t="shared" si="29"/>
        <v>0</v>
      </c>
      <c r="R59" s="495">
        <f t="shared" si="29"/>
        <v>0</v>
      </c>
      <c r="S59" s="495">
        <f t="shared" si="29"/>
        <v>0</v>
      </c>
      <c r="T59" s="496">
        <f t="shared" si="29"/>
        <v>0</v>
      </c>
      <c r="U59" s="497">
        <f t="shared" si="29"/>
        <v>0</v>
      </c>
      <c r="V59" s="485">
        <f t="shared" si="29"/>
        <v>0</v>
      </c>
      <c r="W59" s="498">
        <f t="shared" si="29"/>
        <v>0</v>
      </c>
    </row>
    <row r="60" spans="1:23" ht="12.6" customHeight="1" x14ac:dyDescent="0.2">
      <c r="A60" s="710"/>
      <c r="B60" s="672"/>
      <c r="C60" s="331">
        <v>2014</v>
      </c>
      <c r="D60" s="499">
        <f t="shared" si="26"/>
        <v>0</v>
      </c>
      <c r="E60" s="500">
        <f t="shared" si="26"/>
        <v>0</v>
      </c>
      <c r="F60" s="501">
        <f t="shared" si="26"/>
        <v>0</v>
      </c>
      <c r="G60" s="501">
        <f t="shared" ref="G60:H60" si="30">SUM(G33+G57)</f>
        <v>0</v>
      </c>
      <c r="H60" s="501">
        <f t="shared" si="30"/>
        <v>0</v>
      </c>
      <c r="I60" s="501">
        <f t="shared" ref="I60:J60" si="31">SUM(I33+I57)</f>
        <v>0</v>
      </c>
      <c r="J60" s="502">
        <f t="shared" si="31"/>
        <v>0</v>
      </c>
      <c r="K60" s="503">
        <f>SUM(K33+K57)</f>
        <v>0</v>
      </c>
      <c r="L60" s="504">
        <f t="shared" si="26"/>
        <v>0</v>
      </c>
      <c r="M60" s="505">
        <f t="shared" si="26"/>
        <v>0</v>
      </c>
      <c r="N60" s="506">
        <f t="shared" si="2"/>
        <v>0</v>
      </c>
      <c r="O60" s="507">
        <f>SUM(O33+O57)</f>
        <v>0</v>
      </c>
      <c r="P60" s="504">
        <f t="shared" si="29"/>
        <v>0</v>
      </c>
      <c r="Q60" s="505">
        <f>SUM(Q33+Q57)</f>
        <v>0</v>
      </c>
      <c r="R60" s="505">
        <f t="shared" si="29"/>
        <v>0</v>
      </c>
      <c r="S60" s="505">
        <f t="shared" si="29"/>
        <v>0</v>
      </c>
      <c r="T60" s="502">
        <f t="shared" si="29"/>
        <v>0</v>
      </c>
      <c r="U60" s="500">
        <f t="shared" si="29"/>
        <v>0</v>
      </c>
      <c r="V60" s="499">
        <f t="shared" si="29"/>
        <v>0</v>
      </c>
      <c r="W60" s="508">
        <f t="shared" si="29"/>
        <v>0</v>
      </c>
    </row>
    <row r="61" spans="1:23" ht="12.6" customHeight="1" thickBot="1" x14ac:dyDescent="0.25">
      <c r="A61" s="711"/>
      <c r="B61" s="673"/>
      <c r="C61" s="461">
        <v>2015</v>
      </c>
      <c r="D61" s="509">
        <f t="shared" si="26"/>
        <v>169</v>
      </c>
      <c r="E61" s="510">
        <f t="shared" si="26"/>
        <v>931</v>
      </c>
      <c r="F61" s="511">
        <f t="shared" si="26"/>
        <v>9</v>
      </c>
      <c r="G61" s="511">
        <f t="shared" ref="G61:H61" si="32">SUM(G34+G58)</f>
        <v>9</v>
      </c>
      <c r="H61" s="511">
        <f t="shared" si="32"/>
        <v>13</v>
      </c>
      <c r="I61" s="511">
        <f t="shared" ref="I61:J61" si="33">SUM(I34+I58)</f>
        <v>7</v>
      </c>
      <c r="J61" s="512">
        <f t="shared" si="33"/>
        <v>938</v>
      </c>
      <c r="K61" s="513">
        <f>SUM(K34+K58)</f>
        <v>1107</v>
      </c>
      <c r="L61" s="514">
        <f t="shared" si="26"/>
        <v>942</v>
      </c>
      <c r="M61" s="515">
        <f t="shared" si="26"/>
        <v>783</v>
      </c>
      <c r="N61" s="516">
        <f>IF(L61&lt;&gt;0,M61/L61,0)</f>
        <v>0.83121019108280259</v>
      </c>
      <c r="O61" s="517">
        <f>SUM(O34+O58)</f>
        <v>828</v>
      </c>
      <c r="P61" s="514">
        <f t="shared" si="29"/>
        <v>114</v>
      </c>
      <c r="Q61" s="515">
        <f t="shared" si="29"/>
        <v>3</v>
      </c>
      <c r="R61" s="515">
        <f t="shared" si="29"/>
        <v>9</v>
      </c>
      <c r="S61" s="515">
        <f t="shared" si="29"/>
        <v>0</v>
      </c>
      <c r="T61" s="518">
        <f t="shared" si="29"/>
        <v>102</v>
      </c>
      <c r="U61" s="519">
        <f t="shared" si="29"/>
        <v>666</v>
      </c>
      <c r="V61" s="509">
        <f>SUM(V34+V58)</f>
        <v>165</v>
      </c>
      <c r="W61" s="520">
        <f t="shared" si="29"/>
        <v>182</v>
      </c>
    </row>
    <row r="62" spans="1:23" ht="12.6" customHeight="1" thickBot="1" x14ac:dyDescent="0.25">
      <c r="A62" s="672" t="s">
        <v>214</v>
      </c>
      <c r="B62" s="671" t="s">
        <v>215</v>
      </c>
      <c r="C62" s="330">
        <v>2013</v>
      </c>
      <c r="D62" s="521"/>
      <c r="E62" s="522"/>
      <c r="F62" s="522"/>
      <c r="G62" s="522"/>
      <c r="H62" s="522"/>
      <c r="I62" s="522"/>
      <c r="J62" s="523"/>
      <c r="K62" s="393"/>
      <c r="L62" s="524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</row>
    <row r="63" spans="1:23" ht="21.75" customHeight="1" thickBot="1" x14ac:dyDescent="0.25">
      <c r="A63" s="672"/>
      <c r="B63" s="672"/>
      <c r="C63" s="331">
        <v>2014</v>
      </c>
      <c r="D63" s="526"/>
      <c r="E63" s="283"/>
      <c r="F63" s="283"/>
      <c r="G63" s="283"/>
      <c r="H63" s="283"/>
      <c r="I63" s="283"/>
      <c r="J63" s="527"/>
      <c r="K63" s="394"/>
      <c r="L63" s="524"/>
      <c r="M63" s="525"/>
      <c r="N63" s="528"/>
      <c r="O63" s="668" t="s">
        <v>216</v>
      </c>
      <c r="P63" s="691"/>
      <c r="Q63" s="525"/>
      <c r="R63" s="529" t="s">
        <v>217</v>
      </c>
      <c r="S63" s="530"/>
      <c r="T63" s="530"/>
      <c r="U63" s="530"/>
      <c r="V63" s="530"/>
      <c r="W63" s="531"/>
    </row>
    <row r="64" spans="1:23" ht="20.25" customHeight="1" thickBot="1" x14ac:dyDescent="0.25">
      <c r="A64" s="673"/>
      <c r="B64" s="673"/>
      <c r="C64" s="461">
        <v>2015</v>
      </c>
      <c r="D64" s="532"/>
      <c r="E64" s="533"/>
      <c r="F64" s="533"/>
      <c r="G64" s="533"/>
      <c r="H64" s="533"/>
      <c r="I64" s="533"/>
      <c r="J64" s="534"/>
      <c r="K64" s="120">
        <v>13</v>
      </c>
      <c r="L64" s="524"/>
      <c r="M64" s="525"/>
      <c r="N64" s="535" t="s">
        <v>156</v>
      </c>
      <c r="O64" s="669"/>
      <c r="P64" s="692"/>
      <c r="Q64" s="525"/>
      <c r="R64" s="536" t="s">
        <v>156</v>
      </c>
      <c r="S64" s="537" t="s">
        <v>218</v>
      </c>
      <c r="T64" s="538" t="s">
        <v>219</v>
      </c>
      <c r="U64" s="538" t="s">
        <v>220</v>
      </c>
      <c r="V64" s="538" t="s">
        <v>221</v>
      </c>
      <c r="W64" s="539" t="s">
        <v>222</v>
      </c>
    </row>
    <row r="65" spans="1:23" ht="18" customHeight="1" thickBot="1" x14ac:dyDescent="0.25">
      <c r="A65" s="694" t="s">
        <v>223</v>
      </c>
      <c r="B65" s="671" t="s">
        <v>224</v>
      </c>
      <c r="C65" s="330">
        <v>2013</v>
      </c>
      <c r="D65" s="540"/>
      <c r="E65" s="522"/>
      <c r="F65" s="522"/>
      <c r="G65" s="522"/>
      <c r="H65" s="522"/>
      <c r="I65" s="522"/>
      <c r="J65" s="523"/>
      <c r="K65" s="541">
        <f>IF(K62&lt;&gt;0,K59/M2/K62,0)</f>
        <v>0</v>
      </c>
      <c r="L65" s="541">
        <f>IF(K62&lt;&gt;0,L59/M2/K62,0)</f>
        <v>0</v>
      </c>
      <c r="M65" s="525"/>
      <c r="N65" s="542"/>
      <c r="O65" s="670"/>
      <c r="P65" s="693"/>
      <c r="Q65" s="525"/>
      <c r="R65" s="111">
        <v>2013</v>
      </c>
      <c r="S65" s="399"/>
      <c r="T65" s="400"/>
      <c r="U65" s="401"/>
      <c r="V65" s="401"/>
      <c r="W65" s="391"/>
    </row>
    <row r="66" spans="1:23" ht="13.5" customHeight="1" x14ac:dyDescent="0.2">
      <c r="A66" s="695"/>
      <c r="B66" s="672"/>
      <c r="C66" s="331">
        <v>2014</v>
      </c>
      <c r="D66" s="543"/>
      <c r="E66" s="283"/>
      <c r="F66" s="283"/>
      <c r="G66" s="283"/>
      <c r="H66" s="283"/>
      <c r="I66" s="283"/>
      <c r="J66" s="527"/>
      <c r="K66" s="544">
        <f>IF(K63&lt;&gt;0,K60/M2/K63,0)</f>
        <v>0</v>
      </c>
      <c r="L66" s="544">
        <f>IF(K63&lt;&gt;0,L60/M2/K63,0)</f>
        <v>0</v>
      </c>
      <c r="M66" s="525"/>
      <c r="N66" s="330">
        <v>2013</v>
      </c>
      <c r="O66" s="398"/>
      <c r="P66" s="397"/>
      <c r="Q66" s="525"/>
      <c r="R66" s="112">
        <v>2014</v>
      </c>
      <c r="S66" s="399"/>
      <c r="T66" s="402"/>
      <c r="U66" s="402"/>
      <c r="V66" s="402"/>
      <c r="W66" s="381"/>
    </row>
    <row r="67" spans="1:23" ht="12.6" customHeight="1" thickBot="1" x14ac:dyDescent="0.25">
      <c r="A67" s="696"/>
      <c r="B67" s="673"/>
      <c r="C67" s="461">
        <v>2015</v>
      </c>
      <c r="D67" s="545"/>
      <c r="E67" s="533"/>
      <c r="F67" s="533"/>
      <c r="G67" s="533"/>
      <c r="H67" s="533"/>
      <c r="I67" s="533"/>
      <c r="J67" s="534"/>
      <c r="K67" s="546">
        <f>IF(K64&lt;&gt;0,K61/M2/K64,0)</f>
        <v>7.0961538461538458</v>
      </c>
      <c r="L67" s="546">
        <f>IF(K64&lt;&gt;0,L61/M2/K64,0)</f>
        <v>6.0384615384615383</v>
      </c>
      <c r="M67" s="525"/>
      <c r="N67" s="331">
        <v>2014</v>
      </c>
      <c r="O67" s="398"/>
      <c r="P67" s="397"/>
      <c r="Q67" s="525"/>
      <c r="R67" s="113">
        <v>2015</v>
      </c>
      <c r="S67" s="114">
        <v>1</v>
      </c>
      <c r="T67" s="115">
        <v>8</v>
      </c>
      <c r="U67" s="115"/>
      <c r="V67" s="115">
        <v>3</v>
      </c>
      <c r="W67" s="116">
        <v>1</v>
      </c>
    </row>
    <row r="68" spans="1:23" ht="13.5" thickBot="1" x14ac:dyDescent="0.25">
      <c r="A68" s="671" t="s">
        <v>225</v>
      </c>
      <c r="B68" s="671" t="s">
        <v>226</v>
      </c>
      <c r="C68" s="330">
        <v>2013</v>
      </c>
      <c r="D68" s="521"/>
      <c r="E68" s="522"/>
      <c r="F68" s="522"/>
      <c r="G68" s="522"/>
      <c r="H68" s="522"/>
      <c r="I68" s="522"/>
      <c r="J68" s="523"/>
      <c r="K68" s="393"/>
      <c r="L68" s="547"/>
      <c r="M68" s="525"/>
      <c r="N68" s="461">
        <v>2015</v>
      </c>
      <c r="O68" s="704">
        <v>49</v>
      </c>
      <c r="P68" s="705"/>
      <c r="Q68" s="525"/>
      <c r="R68" s="525"/>
      <c r="S68" s="525"/>
      <c r="T68" s="525"/>
      <c r="U68" s="525"/>
      <c r="V68" s="525"/>
      <c r="W68" s="525"/>
    </row>
    <row r="69" spans="1:23" x14ac:dyDescent="0.2">
      <c r="A69" s="672"/>
      <c r="B69" s="672"/>
      <c r="C69" s="331">
        <v>2014</v>
      </c>
      <c r="D69" s="526"/>
      <c r="E69" s="283"/>
      <c r="F69" s="283"/>
      <c r="G69" s="283"/>
      <c r="H69" s="283"/>
      <c r="I69" s="283"/>
      <c r="J69" s="527"/>
      <c r="K69" s="394"/>
      <c r="L69" s="547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</row>
    <row r="70" spans="1:23" ht="13.5" thickBot="1" x14ac:dyDescent="0.25">
      <c r="A70" s="673"/>
      <c r="B70" s="673"/>
      <c r="C70" s="461">
        <v>2015</v>
      </c>
      <c r="D70" s="532"/>
      <c r="E70" s="533"/>
      <c r="F70" s="533"/>
      <c r="G70" s="533"/>
      <c r="H70" s="533"/>
      <c r="I70" s="533"/>
      <c r="J70" s="534"/>
      <c r="K70" s="120">
        <v>8</v>
      </c>
      <c r="L70" s="547"/>
      <c r="M70" s="525"/>
      <c r="N70" s="525"/>
      <c r="O70" s="525"/>
      <c r="P70" s="525"/>
      <c r="Q70" s="525"/>
      <c r="W70" s="525"/>
    </row>
    <row r="71" spans="1:23" ht="13.5" thickBot="1" x14ac:dyDescent="0.25">
      <c r="A71" s="671" t="s">
        <v>227</v>
      </c>
      <c r="B71" s="671" t="s">
        <v>228</v>
      </c>
      <c r="C71" s="330">
        <v>2013</v>
      </c>
      <c r="D71" s="540"/>
      <c r="E71" s="522"/>
      <c r="F71" s="522"/>
      <c r="G71" s="522"/>
      <c r="H71" s="522"/>
      <c r="I71" s="522"/>
      <c r="J71" s="523"/>
      <c r="K71" s="541">
        <f>IF(K68&lt;&gt;0,K32/M2/K68,0)</f>
        <v>0</v>
      </c>
      <c r="L71" s="541">
        <f>IF(K68&lt;&gt;0,L32/M2/K68,0)</f>
        <v>0</v>
      </c>
      <c r="M71" s="525"/>
      <c r="N71" s="718" t="s">
        <v>229</v>
      </c>
      <c r="O71" s="719"/>
      <c r="P71" s="719"/>
      <c r="Q71" s="719"/>
      <c r="R71" s="720"/>
      <c r="S71" s="721" t="s">
        <v>230</v>
      </c>
      <c r="T71" s="722"/>
      <c r="U71" s="525"/>
      <c r="V71" s="525"/>
      <c r="W71" s="525"/>
    </row>
    <row r="72" spans="1:23" x14ac:dyDescent="0.2">
      <c r="A72" s="672"/>
      <c r="B72" s="672"/>
      <c r="C72" s="331">
        <v>2014</v>
      </c>
      <c r="D72" s="543"/>
      <c r="E72" s="283"/>
      <c r="F72" s="283"/>
      <c r="G72" s="283"/>
      <c r="H72" s="283"/>
      <c r="I72" s="283"/>
      <c r="J72" s="527"/>
      <c r="K72" s="544">
        <f>IF(K69&lt;&gt;0,K33/M2/K69,0)</f>
        <v>0</v>
      </c>
      <c r="L72" s="544">
        <f>IF(K69&lt;&gt;0,L33/M2/K69,0)</f>
        <v>0</v>
      </c>
      <c r="M72" s="525"/>
      <c r="N72" s="727" t="s">
        <v>156</v>
      </c>
      <c r="O72" s="730" t="s">
        <v>231</v>
      </c>
      <c r="P72" s="731"/>
      <c r="Q72" s="731" t="s">
        <v>232</v>
      </c>
      <c r="R72" s="736"/>
      <c r="S72" s="723"/>
      <c r="T72" s="724"/>
      <c r="U72" s="525"/>
      <c r="V72" s="525"/>
      <c r="W72" s="525"/>
    </row>
    <row r="73" spans="1:23" ht="13.5" thickBot="1" x14ac:dyDescent="0.25">
      <c r="A73" s="673"/>
      <c r="B73" s="673"/>
      <c r="C73" s="461">
        <v>2015</v>
      </c>
      <c r="D73" s="545"/>
      <c r="E73" s="533"/>
      <c r="F73" s="533"/>
      <c r="G73" s="533"/>
      <c r="H73" s="533"/>
      <c r="I73" s="533"/>
      <c r="J73" s="534"/>
      <c r="K73" s="546">
        <f>IF(K70&lt;&gt;0,K34/M2/K70,0)</f>
        <v>7.260416666666667</v>
      </c>
      <c r="L73" s="546">
        <f>IF(K70&lt;&gt;0,L34/M2/K70,0)</f>
        <v>5.770833333333333</v>
      </c>
      <c r="M73" s="525"/>
      <c r="N73" s="728"/>
      <c r="O73" s="732"/>
      <c r="P73" s="733"/>
      <c r="Q73" s="733"/>
      <c r="R73" s="737"/>
      <c r="S73" s="723"/>
      <c r="T73" s="724"/>
      <c r="U73" s="525"/>
      <c r="V73" s="525"/>
      <c r="W73" s="525"/>
    </row>
    <row r="74" spans="1:23" ht="15.75" customHeight="1" thickBot="1" x14ac:dyDescent="0.25">
      <c r="A74" s="671" t="s">
        <v>233</v>
      </c>
      <c r="B74" s="671" t="s">
        <v>234</v>
      </c>
      <c r="C74" s="330">
        <v>2013</v>
      </c>
      <c r="D74" s="521"/>
      <c r="E74" s="522"/>
      <c r="F74" s="522"/>
      <c r="G74" s="522"/>
      <c r="H74" s="522"/>
      <c r="I74" s="522"/>
      <c r="J74" s="523"/>
      <c r="K74" s="393"/>
      <c r="N74" s="729"/>
      <c r="O74" s="734"/>
      <c r="P74" s="735"/>
      <c r="Q74" s="735"/>
      <c r="R74" s="738"/>
      <c r="S74" s="725"/>
      <c r="T74" s="726"/>
    </row>
    <row r="75" spans="1:23" x14ac:dyDescent="0.2">
      <c r="A75" s="672"/>
      <c r="B75" s="672"/>
      <c r="C75" s="331">
        <v>2014</v>
      </c>
      <c r="D75" s="526"/>
      <c r="E75" s="283"/>
      <c r="F75" s="283"/>
      <c r="G75" s="283"/>
      <c r="H75" s="283"/>
      <c r="I75" s="283"/>
      <c r="J75" s="527"/>
      <c r="K75" s="394"/>
      <c r="N75" s="111">
        <v>2013</v>
      </c>
      <c r="O75" s="739"/>
      <c r="P75" s="740"/>
      <c r="Q75" s="740"/>
      <c r="R75" s="741"/>
      <c r="S75" s="742"/>
      <c r="T75" s="743"/>
    </row>
    <row r="76" spans="1:23" ht="13.5" thickBot="1" x14ac:dyDescent="0.25">
      <c r="A76" s="673"/>
      <c r="B76" s="673"/>
      <c r="C76" s="461">
        <v>2015</v>
      </c>
      <c r="D76" s="532"/>
      <c r="E76" s="533"/>
      <c r="F76" s="533"/>
      <c r="G76" s="533"/>
      <c r="H76" s="533"/>
      <c r="I76" s="533"/>
      <c r="J76" s="534"/>
      <c r="K76" s="120">
        <v>5</v>
      </c>
      <c r="N76" s="112">
        <v>2014</v>
      </c>
      <c r="O76" s="744"/>
      <c r="P76" s="700"/>
      <c r="Q76" s="700"/>
      <c r="R76" s="701"/>
      <c r="S76" s="702"/>
      <c r="T76" s="703"/>
    </row>
    <row r="77" spans="1:23" ht="13.5" thickBot="1" x14ac:dyDescent="0.25">
      <c r="A77" s="671" t="s">
        <v>235</v>
      </c>
      <c r="B77" s="671" t="s">
        <v>236</v>
      </c>
      <c r="C77" s="330">
        <v>2013</v>
      </c>
      <c r="D77" s="540"/>
      <c r="E77" s="522"/>
      <c r="F77" s="522"/>
      <c r="G77" s="522"/>
      <c r="H77" s="522"/>
      <c r="I77" s="522"/>
      <c r="J77" s="523"/>
      <c r="K77" s="541">
        <f>IF(K74&lt;&gt;0,K56/M2/K74,0)</f>
        <v>0</v>
      </c>
      <c r="L77" s="541">
        <f>IF(K74&lt;&gt;0,L56/M2/K74,0)</f>
        <v>0</v>
      </c>
      <c r="N77" s="113">
        <v>2015</v>
      </c>
      <c r="O77" s="712">
        <v>37</v>
      </c>
      <c r="P77" s="713"/>
      <c r="Q77" s="713">
        <v>11</v>
      </c>
      <c r="R77" s="715"/>
      <c r="S77" s="716"/>
      <c r="T77" s="717"/>
      <c r="U77" s="91"/>
      <c r="V77" s="91"/>
    </row>
    <row r="78" spans="1:23" x14ac:dyDescent="0.2">
      <c r="A78" s="672"/>
      <c r="B78" s="672"/>
      <c r="C78" s="331">
        <v>2014</v>
      </c>
      <c r="D78" s="543"/>
      <c r="E78" s="283"/>
      <c r="F78" s="283"/>
      <c r="G78" s="283"/>
      <c r="H78" s="283"/>
      <c r="I78" s="283"/>
      <c r="J78" s="527"/>
      <c r="K78" s="544">
        <f>IF(K75&lt;&gt;0,K57/M2/K75,0)</f>
        <v>0</v>
      </c>
      <c r="L78" s="544">
        <f>IF(K75&lt;&gt;0,L57/M2/K75,0)</f>
        <v>0</v>
      </c>
    </row>
    <row r="79" spans="1:23" ht="13.5" thickBot="1" x14ac:dyDescent="0.25">
      <c r="A79" s="673"/>
      <c r="B79" s="673"/>
      <c r="C79" s="461">
        <v>2015</v>
      </c>
      <c r="D79" s="545"/>
      <c r="E79" s="533"/>
      <c r="F79" s="533"/>
      <c r="G79" s="533"/>
      <c r="H79" s="533"/>
      <c r="I79" s="533"/>
      <c r="J79" s="534"/>
      <c r="K79" s="546">
        <f>IF(K76&lt;&gt;0,K58/M2/K76,0)</f>
        <v>6.833333333333333</v>
      </c>
      <c r="L79" s="546">
        <f>IF(K76&lt;&gt;0,L58/M2/K76,0)</f>
        <v>6.4666666666666668</v>
      </c>
    </row>
    <row r="80" spans="1:23" x14ac:dyDescent="0.2">
      <c r="A80" s="671" t="s">
        <v>237</v>
      </c>
      <c r="B80" s="671" t="s">
        <v>238</v>
      </c>
      <c r="C80" s="330">
        <v>2013</v>
      </c>
      <c r="D80" s="540"/>
      <c r="E80" s="522"/>
      <c r="F80" s="548"/>
      <c r="G80" s="548"/>
      <c r="H80" s="548"/>
      <c r="I80" s="548"/>
      <c r="J80" s="549"/>
      <c r="K80" s="395"/>
      <c r="L80" s="547"/>
    </row>
    <row r="81" spans="1:23" x14ac:dyDescent="0.2">
      <c r="A81" s="672"/>
      <c r="B81" s="672"/>
      <c r="C81" s="331">
        <v>2014</v>
      </c>
      <c r="D81" s="543"/>
      <c r="E81" s="283"/>
      <c r="F81" s="550"/>
      <c r="G81" s="550"/>
      <c r="H81" s="550"/>
      <c r="I81" s="550"/>
      <c r="J81" s="551"/>
      <c r="K81" s="396"/>
      <c r="L81" s="547"/>
    </row>
    <row r="82" spans="1:23" ht="13.5" thickBot="1" x14ac:dyDescent="0.25">
      <c r="A82" s="673"/>
      <c r="B82" s="673"/>
      <c r="C82" s="461">
        <v>2015</v>
      </c>
      <c r="D82" s="545"/>
      <c r="E82" s="533"/>
      <c r="F82" s="552"/>
      <c r="G82" s="552"/>
      <c r="H82" s="552"/>
      <c r="I82" s="552"/>
      <c r="J82" s="553"/>
      <c r="K82" s="117">
        <v>143</v>
      </c>
      <c r="L82" s="547"/>
      <c r="R82" s="714" t="s">
        <v>121</v>
      </c>
      <c r="S82" s="714"/>
      <c r="T82" s="714"/>
      <c r="U82" s="714"/>
      <c r="V82" s="714"/>
    </row>
    <row r="83" spans="1:23" x14ac:dyDescent="0.2">
      <c r="A83" s="694" t="s">
        <v>239</v>
      </c>
      <c r="B83" s="671" t="s">
        <v>240</v>
      </c>
      <c r="C83" s="330">
        <v>2013</v>
      </c>
      <c r="D83" s="540"/>
      <c r="E83" s="522"/>
      <c r="F83" s="548"/>
      <c r="G83" s="548"/>
      <c r="H83" s="548"/>
      <c r="I83" s="548"/>
      <c r="J83" s="549"/>
      <c r="K83" s="554">
        <f>IF(K80&lt;&gt;0,K59/K80,0)</f>
        <v>0</v>
      </c>
      <c r="L83" s="555">
        <f>IF(K80&lt;&gt;0,L59/K80,0)</f>
        <v>0</v>
      </c>
    </row>
    <row r="84" spans="1:23" x14ac:dyDescent="0.2">
      <c r="A84" s="695"/>
      <c r="B84" s="672"/>
      <c r="C84" s="331">
        <v>2014</v>
      </c>
      <c r="D84" s="543"/>
      <c r="E84" s="283"/>
      <c r="F84" s="550"/>
      <c r="G84" s="550"/>
      <c r="H84" s="550"/>
      <c r="I84" s="550"/>
      <c r="J84" s="551"/>
      <c r="K84" s="556">
        <f>IF(K81&lt;&gt;0,K60/K81,0)</f>
        <v>0</v>
      </c>
      <c r="L84" s="557">
        <f>IF(K81&lt;&gt;0,L60/K81,0)</f>
        <v>0</v>
      </c>
    </row>
    <row r="85" spans="1:23" ht="13.5" thickBot="1" x14ac:dyDescent="0.25">
      <c r="A85" s="696"/>
      <c r="B85" s="673"/>
      <c r="C85" s="461">
        <v>2015</v>
      </c>
      <c r="D85" s="545"/>
      <c r="E85" s="533"/>
      <c r="F85" s="552"/>
      <c r="G85" s="552"/>
      <c r="H85" s="552"/>
      <c r="I85" s="552"/>
      <c r="J85" s="553"/>
      <c r="K85" s="558">
        <f>IF(K82&lt;&gt;0,K61/K82,0)</f>
        <v>7.7412587412587417</v>
      </c>
      <c r="L85" s="559">
        <f>IF(K82&lt;&gt;0,L61/K82,0)</f>
        <v>6.5874125874125875</v>
      </c>
      <c r="Q85" s="99" t="s">
        <v>669</v>
      </c>
      <c r="R85" s="86"/>
      <c r="S85" s="86"/>
      <c r="T85" s="86"/>
      <c r="U85" s="86"/>
      <c r="V85" s="86"/>
      <c r="W85" s="86"/>
    </row>
    <row r="86" spans="1:23" s="86" customFormat="1" ht="9" customHeight="1" x14ac:dyDescent="0.2">
      <c r="A86" s="563"/>
      <c r="B86" s="564"/>
      <c r="C86" s="122"/>
      <c r="D86" s="565"/>
      <c r="E86" s="565"/>
      <c r="F86" s="566"/>
      <c r="G86" s="566"/>
      <c r="H86" s="566"/>
      <c r="I86" s="566"/>
      <c r="J86" s="566"/>
      <c r="K86" s="567"/>
      <c r="L86" s="567"/>
    </row>
    <row r="87" spans="1:23" s="86" customFormat="1" x14ac:dyDescent="0.2">
      <c r="A87" s="99" t="s">
        <v>667</v>
      </c>
      <c r="C87" s="122"/>
      <c r="K87" s="99" t="s">
        <v>668</v>
      </c>
    </row>
    <row r="88" spans="1:23" s="86" customFormat="1" x14ac:dyDescent="0.2">
      <c r="A88" s="99" t="s">
        <v>648</v>
      </c>
      <c r="C88" s="122"/>
      <c r="U88" s="86" t="s">
        <v>241</v>
      </c>
    </row>
    <row r="89" spans="1:23" s="86" customFormat="1" x14ac:dyDescent="0.2">
      <c r="A89" s="99" t="s">
        <v>242</v>
      </c>
      <c r="C89" s="99"/>
    </row>
    <row r="90" spans="1:23" s="86" customFormat="1" x14ac:dyDescent="0.2">
      <c r="C90" s="99"/>
      <c r="D90" s="123"/>
    </row>
    <row r="91" spans="1:23" s="86" customFormat="1" x14ac:dyDescent="0.2"/>
    <row r="92" spans="1:23" s="86" customFormat="1" x14ac:dyDescent="0.2"/>
    <row r="93" spans="1:23" s="86" customFormat="1" x14ac:dyDescent="0.2"/>
    <row r="94" spans="1:23" s="86" customFormat="1" x14ac:dyDescent="0.2"/>
    <row r="95" spans="1:23" s="86" customFormat="1" x14ac:dyDescent="0.2"/>
    <row r="96" spans="1:23" s="86" customFormat="1" x14ac:dyDescent="0.2"/>
    <row r="97" s="86" customFormat="1" x14ac:dyDescent="0.2"/>
    <row r="98" s="86" customFormat="1" x14ac:dyDescent="0.2"/>
    <row r="99" s="86" customFormat="1" x14ac:dyDescent="0.2"/>
    <row r="100" s="86" customFormat="1" x14ac:dyDescent="0.2"/>
    <row r="101" s="86" customFormat="1" x14ac:dyDescent="0.2"/>
    <row r="102" s="86" customFormat="1" x14ac:dyDescent="0.2"/>
    <row r="103" s="86" customFormat="1" x14ac:dyDescent="0.2"/>
    <row r="104" s="86" customFormat="1" x14ac:dyDescent="0.2"/>
    <row r="105" s="86" customFormat="1" x14ac:dyDescent="0.2"/>
    <row r="106" s="86" customFormat="1" x14ac:dyDescent="0.2"/>
    <row r="107" s="86" customFormat="1" x14ac:dyDescent="0.2"/>
  </sheetData>
  <sheetProtection password="D259" sheet="1" objects="1" scenarios="1" formatColumns="0" formatRows="0"/>
  <mergeCells count="94">
    <mergeCell ref="A50:A52"/>
    <mergeCell ref="B50:B52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68:A70"/>
    <mergeCell ref="B68:B70"/>
    <mergeCell ref="R82:V82"/>
    <mergeCell ref="Q77:R77"/>
    <mergeCell ref="S77:T77"/>
    <mergeCell ref="N71:R71"/>
    <mergeCell ref="S71:T74"/>
    <mergeCell ref="N72:N74"/>
    <mergeCell ref="O72:P74"/>
    <mergeCell ref="Q72:R74"/>
    <mergeCell ref="O75:P75"/>
    <mergeCell ref="Q75:R75"/>
    <mergeCell ref="S75:T75"/>
    <mergeCell ref="O76:P76"/>
    <mergeCell ref="A71:A73"/>
    <mergeCell ref="B71:B73"/>
    <mergeCell ref="A83:A85"/>
    <mergeCell ref="B83:B85"/>
    <mergeCell ref="A77:A79"/>
    <mergeCell ref="B77:B79"/>
    <mergeCell ref="O77:P77"/>
    <mergeCell ref="A80:A82"/>
    <mergeCell ref="B80:B82"/>
    <mergeCell ref="Q76:R76"/>
    <mergeCell ref="S76:T76"/>
    <mergeCell ref="O68:P68"/>
    <mergeCell ref="A53:A55"/>
    <mergeCell ref="B53:B55"/>
    <mergeCell ref="A56:A58"/>
    <mergeCell ref="B56:B58"/>
    <mergeCell ref="A59:A61"/>
    <mergeCell ref="B59:B61"/>
    <mergeCell ref="A62:A64"/>
    <mergeCell ref="B62:B64"/>
    <mergeCell ref="O63:P65"/>
    <mergeCell ref="A65:A67"/>
    <mergeCell ref="B65:B67"/>
    <mergeCell ref="A74:A76"/>
    <mergeCell ref="B74:B76"/>
    <mergeCell ref="A29:A31"/>
    <mergeCell ref="B29:B31"/>
    <mergeCell ref="A32:A34"/>
    <mergeCell ref="B32:B34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notEqual" id="{8CE83C3A-C013-4E6D-9B44-17F4EDA529C6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5" operator="notEqual" id="{32591451-207C-4AFC-AF4E-92627FBD0695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ellIs" priority="64" operator="notEqual" id="{B8351A44-B769-41CD-923A-D951531499EC}">
            <xm:f>'8.Приложение 3_ГД'!$N$8</xm:f>
            <x14:dxf>
              <fill>
                <patternFill>
                  <bgColor rgb="FFFF0000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63" operator="notEqual" id="{A4866F0B-B30D-4E28-8CB9-5CA5D8A7973A}">
            <xm:f>'8.Приложение 3_ГД'!$Q$8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2" operator="notEqual" id="{1339D8D3-7352-4EF9-A3DA-85D8B57AB457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1" operator="notEqual" id="{A3CBD6AE-883E-4EE9-8252-3505061A1851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57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6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J58</xm:sqref>
        </x14:conditionalFormatting>
        <x14:conditionalFormatting xmlns:xm="http://schemas.microsoft.com/office/excel/2006/main">
          <x14:cfRule type="cellIs" priority="55" operator="notEqual" id="{896D7C5F-6A48-4D25-83BA-CB280B0A51C4}">
            <xm:f>'8.Приложение 3_ГД'!$U$8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4" operator="notEqual" id="{282E6324-1011-4C03-A50F-41B43C795D74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cellIs" priority="53" operator="notEqual" id="{3D8DB698-82EC-40BA-8A35-ACCBF7427FCC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K22</xm:sqref>
        </x14:conditionalFormatting>
        <x14:conditionalFormatting xmlns:xm="http://schemas.microsoft.com/office/excel/2006/main">
          <x14:cfRule type="cellIs" priority="52" operator="notEqual" id="{69E1F832-AEE6-4F8D-B82A-B5EAF1A76D0B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1" operator="notEqual" id="{09CA8788-D9F4-409F-AE6A-D1A9D550481D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0" operator="notEqual" id="{D1947532-7AB3-4A1B-8157-9B6CA33AB6DB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9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ellIs" priority="43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2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K58</xm:sqref>
        </x14:conditionalFormatting>
        <x14:conditionalFormatting xmlns:xm="http://schemas.microsoft.com/office/excel/2006/main">
          <x14:cfRule type="cellIs" priority="41" operator="notEqual" id="{8982F93A-318B-4BA2-A20F-7EEF60238959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0" operator="notEqual" id="{C420BE79-80FF-404D-AF80-59799F07ADE3}">
            <xm:f>'8.Приложение 3_ГД'!$AE$8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39" operator="notEqual" id="{C74BF8F3-2307-4CEB-AC46-EC0953F693D4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ellIs" priority="38" operator="notEqual" id="{73B2A3C2-6016-4A06-B15D-A5E29CDC4835}">
            <xm:f>'8.Приложение 3_ГД'!$AG$8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7" operator="notEqual" id="{9A210CD6-871D-40AA-AE62-334B4F36C84D}">
            <xm:f>'8.Приложение 3_ГД'!$AH$8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6" operator="notEqual" id="{8FDBC914-37EC-41A8-BFE7-265B40CBE3B3}">
            <xm:f>'8.Приложение 3_ГД'!$AB$8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5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L37</xm:sqref>
        </x14:conditionalFormatting>
        <x14:conditionalFormatting xmlns:xm="http://schemas.microsoft.com/office/excel/2006/main">
          <x14:cfRule type="cellIs" priority="33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2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cellIs" priority="30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cellIs" priority="29" operator="notEqual" id="{3912A02D-A7FA-486B-B902-7472C30A0005}">
            <xm:f>'8.Приложение 3_ГД'!$AS$8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28" operator="notEqual" id="{45F24C3C-BDEC-4582-89B3-4AF4BBE54AAF}">
            <xm:f>'8.Приложение 3_ГД'!$AU$8</xm:f>
            <x14:dxf>
              <fill>
                <patternFill>
                  <bgColor rgb="FFFF0000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cellIs" priority="27" operator="notEqual" id="{D69C0375-EA1F-4824-96DF-B94E9BA419B4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cellIs" priority="26" operator="notEqual" id="{B96F1BC0-607B-4610-B9B9-1F4647D1231B}">
            <xm:f>'8.Приложение 3_ГД'!$AW$8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5" operator="notEqual" id="{75EFDDBC-2E26-410F-8E9B-257B2A5F35B1}">
            <xm:f>'8.Приложение 3_ГД'!$AX$8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CC3A1519-B493-4337-9E96-C4A827683A26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21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0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P58</xm:sqref>
        </x14:conditionalFormatting>
        <x14:conditionalFormatting xmlns:xm="http://schemas.microsoft.com/office/excel/2006/main">
          <x14:cfRule type="cellIs" priority="19" operator="notEqual" id="{CEE124D8-7CF4-4632-A826-9FED49AFE7E2}">
            <xm:f>'8.Приложение 3_ГД'!$BI$8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18" operator="notEqual" id="{24BC1C71-0A6B-4E4B-867A-6351DEFD50B2}">
            <xm:f>'8.Приложение 3_ГД'!$BK$8</xm:f>
            <x14:dxf>
              <fill>
                <patternFill>
                  <bgColor rgb="FFFF0000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17" operator="notEqual" id="{27A3C5C4-A7BA-4939-A6D2-1E85293B4817}">
            <xm:f>'8.Приложение 3_ГД'!$BJ$8</xm:f>
            <x14:dxf>
              <fill>
                <patternFill>
                  <bgColor rgb="FFFF0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ellIs" priority="16" operator="notEqual" id="{77883A41-41E4-48CF-923C-4DCF3153A9F5}">
            <xm:f>'8.Приложение 3_ГД'!$BM$8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5" operator="notEqual" id="{C7AFF5F5-C90D-43D9-BE4A-D1E417564122}">
            <xm:f>'8.Приложение 3_ГД'!$BH$8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4" operator="notEqual" id="{AAE2D62B-3D72-4F9F-8539-3CBBEF6FE86C}">
            <xm:f>'8.Приложение 3_ГД'!$BN$8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3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V37</xm:sqref>
        </x14:conditionalFormatting>
        <x14:conditionalFormatting xmlns:xm="http://schemas.microsoft.com/office/excel/2006/main">
          <x14:cfRule type="cellIs" priority="9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V58</xm:sqref>
        </x14:conditionalFormatting>
        <x14:conditionalFormatting xmlns:xm="http://schemas.microsoft.com/office/excel/2006/main">
          <x14:cfRule type="cellIs" priority="8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7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cellIs" priority="6" operator="notEqual" id="{7FE30893-9C6A-402E-B789-A3C3436A6761}">
            <xm:f>'8.Приложение 3_ГД'!$AZ$8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5" operator="notEqual" id="{141FC5BF-EDDD-4667-9D84-6F2D98EFF123}">
            <xm:f>'8.Приложение 3_ГД'!$AJ$8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4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J37</xm:sqref>
        </x14:conditionalFormatting>
        <x14:conditionalFormatting xmlns:xm="http://schemas.microsoft.com/office/excel/2006/main">
          <x14:cfRule type="cellIs" priority="3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ellIs" priority="2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1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72"/>
  <sheetViews>
    <sheetView topLeftCell="A25" zoomScaleNormal="100" workbookViewId="0">
      <selection activeCell="N26" sqref="N26"/>
    </sheetView>
  </sheetViews>
  <sheetFormatPr defaultRowHeight="12.75" x14ac:dyDescent="0.2"/>
  <cols>
    <col min="1" max="1" width="48.85546875" style="467" customWidth="1"/>
    <col min="2" max="2" width="6.42578125" style="467" customWidth="1"/>
    <col min="3" max="3" width="6.85546875" style="467" customWidth="1"/>
    <col min="4" max="4" width="6.28515625" style="467" customWidth="1"/>
    <col min="5" max="5" width="6.5703125" style="467" customWidth="1"/>
    <col min="6" max="6" width="6.140625" style="467" customWidth="1"/>
    <col min="7" max="7" width="8.28515625" style="467" customWidth="1"/>
    <col min="8" max="8" width="6.7109375" style="467" customWidth="1"/>
    <col min="9" max="9" width="6.140625" style="467" customWidth="1"/>
    <col min="10" max="10" width="5.5703125" style="467" customWidth="1"/>
    <col min="11" max="11" width="6" style="467" customWidth="1"/>
    <col min="12" max="12" width="6.140625" style="467" customWidth="1"/>
    <col min="13" max="13" width="6.7109375" style="467" customWidth="1"/>
    <col min="14" max="14" width="8.5703125" style="467" customWidth="1"/>
    <col min="15" max="15" width="6.42578125" style="467" customWidth="1"/>
    <col min="16" max="16" width="6.140625" style="467" customWidth="1"/>
    <col min="17" max="17" width="7.85546875" style="467" customWidth="1"/>
    <col min="18" max="16384" width="9.140625" style="467"/>
  </cols>
  <sheetData>
    <row r="1" spans="1:18" s="86" customFormat="1" ht="18" x14ac:dyDescent="0.25">
      <c r="A1" s="746" t="s">
        <v>122</v>
      </c>
      <c r="B1" s="746"/>
      <c r="C1" s="746"/>
      <c r="D1" s="746"/>
      <c r="E1" s="746"/>
      <c r="F1" s="746"/>
      <c r="G1" s="746"/>
      <c r="H1" s="746"/>
      <c r="I1" s="746"/>
      <c r="J1" s="96"/>
      <c r="K1" s="62" t="s">
        <v>662</v>
      </c>
      <c r="L1" s="462" t="s">
        <v>114</v>
      </c>
      <c r="M1" s="63">
        <v>12</v>
      </c>
      <c r="N1" s="746" t="s">
        <v>663</v>
      </c>
      <c r="O1" s="746"/>
      <c r="P1" s="746"/>
      <c r="Q1" s="746"/>
    </row>
    <row r="2" spans="1:18" s="86" customFormat="1" ht="13.5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8" x14ac:dyDescent="0.2">
      <c r="A3" s="755" t="s">
        <v>24</v>
      </c>
      <c r="B3" s="758" t="s">
        <v>25</v>
      </c>
      <c r="C3" s="761" t="s">
        <v>21</v>
      </c>
      <c r="D3" s="778" t="s">
        <v>29</v>
      </c>
      <c r="E3" s="778" t="s">
        <v>30</v>
      </c>
      <c r="F3" s="752" t="s">
        <v>513</v>
      </c>
      <c r="G3" s="768" t="s">
        <v>505</v>
      </c>
      <c r="H3" s="758" t="s">
        <v>512</v>
      </c>
      <c r="I3" s="747" t="s">
        <v>510</v>
      </c>
      <c r="J3" s="765" t="s">
        <v>26</v>
      </c>
      <c r="K3" s="766"/>
      <c r="L3" s="766"/>
      <c r="M3" s="766"/>
      <c r="N3" s="766"/>
      <c r="O3" s="766"/>
      <c r="P3" s="767"/>
      <c r="Q3" s="782" t="s">
        <v>27</v>
      </c>
      <c r="R3" s="779" t="s">
        <v>28</v>
      </c>
    </row>
    <row r="4" spans="1:18" x14ac:dyDescent="0.2">
      <c r="A4" s="756"/>
      <c r="B4" s="759"/>
      <c r="C4" s="762"/>
      <c r="D4" s="772"/>
      <c r="E4" s="772"/>
      <c r="F4" s="753"/>
      <c r="G4" s="769"/>
      <c r="H4" s="759"/>
      <c r="I4" s="748"/>
      <c r="J4" s="787" t="s">
        <v>511</v>
      </c>
      <c r="K4" s="48" t="s">
        <v>22</v>
      </c>
      <c r="L4" s="775" t="s">
        <v>23</v>
      </c>
      <c r="M4" s="776"/>
      <c r="N4" s="776"/>
      <c r="O4" s="776"/>
      <c r="P4" s="777"/>
      <c r="Q4" s="783"/>
      <c r="R4" s="780"/>
    </row>
    <row r="5" spans="1:18" x14ac:dyDescent="0.2">
      <c r="A5" s="756"/>
      <c r="B5" s="759"/>
      <c r="C5" s="762"/>
      <c r="D5" s="772"/>
      <c r="E5" s="772"/>
      <c r="F5" s="753"/>
      <c r="G5" s="769"/>
      <c r="H5" s="759"/>
      <c r="I5" s="748"/>
      <c r="J5" s="788"/>
      <c r="K5" s="790" t="s">
        <v>31</v>
      </c>
      <c r="L5" s="771" t="s">
        <v>32</v>
      </c>
      <c r="M5" s="771" t="s">
        <v>33</v>
      </c>
      <c r="N5" s="771" t="s">
        <v>34</v>
      </c>
      <c r="O5" s="785" t="s">
        <v>35</v>
      </c>
      <c r="P5" s="786"/>
      <c r="Q5" s="783"/>
      <c r="R5" s="780"/>
    </row>
    <row r="6" spans="1:18" x14ac:dyDescent="0.2">
      <c r="A6" s="756"/>
      <c r="B6" s="759"/>
      <c r="C6" s="762"/>
      <c r="D6" s="772"/>
      <c r="E6" s="772"/>
      <c r="F6" s="753"/>
      <c r="G6" s="769"/>
      <c r="H6" s="759"/>
      <c r="I6" s="748"/>
      <c r="J6" s="788"/>
      <c r="K6" s="791"/>
      <c r="L6" s="772"/>
      <c r="M6" s="772"/>
      <c r="N6" s="772"/>
      <c r="O6" s="771" t="s">
        <v>36</v>
      </c>
      <c r="P6" s="774" t="s">
        <v>37</v>
      </c>
      <c r="Q6" s="783"/>
      <c r="R6" s="780"/>
    </row>
    <row r="7" spans="1:18" x14ac:dyDescent="0.2">
      <c r="A7" s="756"/>
      <c r="B7" s="759"/>
      <c r="C7" s="762"/>
      <c r="D7" s="772"/>
      <c r="E7" s="772"/>
      <c r="F7" s="753"/>
      <c r="G7" s="769"/>
      <c r="H7" s="759"/>
      <c r="I7" s="748"/>
      <c r="J7" s="788"/>
      <c r="K7" s="791"/>
      <c r="L7" s="772"/>
      <c r="M7" s="772"/>
      <c r="N7" s="772"/>
      <c r="O7" s="772"/>
      <c r="P7" s="759"/>
      <c r="Q7" s="783"/>
      <c r="R7" s="780"/>
    </row>
    <row r="8" spans="1:18" x14ac:dyDescent="0.2">
      <c r="A8" s="756"/>
      <c r="B8" s="759"/>
      <c r="C8" s="762"/>
      <c r="D8" s="772"/>
      <c r="E8" s="772"/>
      <c r="F8" s="753"/>
      <c r="G8" s="769"/>
      <c r="H8" s="759"/>
      <c r="I8" s="748"/>
      <c r="J8" s="788"/>
      <c r="K8" s="791"/>
      <c r="L8" s="772"/>
      <c r="M8" s="772"/>
      <c r="N8" s="772"/>
      <c r="O8" s="772"/>
      <c r="P8" s="759"/>
      <c r="Q8" s="783"/>
      <c r="R8" s="780"/>
    </row>
    <row r="9" spans="1:18" x14ac:dyDescent="0.2">
      <c r="A9" s="756"/>
      <c r="B9" s="759"/>
      <c r="C9" s="762"/>
      <c r="D9" s="772"/>
      <c r="E9" s="772"/>
      <c r="F9" s="753"/>
      <c r="G9" s="769"/>
      <c r="H9" s="759"/>
      <c r="I9" s="748"/>
      <c r="J9" s="788"/>
      <c r="K9" s="791"/>
      <c r="L9" s="772"/>
      <c r="M9" s="772"/>
      <c r="N9" s="772"/>
      <c r="O9" s="772"/>
      <c r="P9" s="759"/>
      <c r="Q9" s="783"/>
      <c r="R9" s="780"/>
    </row>
    <row r="10" spans="1:18" x14ac:dyDescent="0.2">
      <c r="A10" s="756"/>
      <c r="B10" s="759"/>
      <c r="C10" s="762"/>
      <c r="D10" s="772"/>
      <c r="E10" s="772"/>
      <c r="F10" s="753"/>
      <c r="G10" s="769"/>
      <c r="H10" s="759"/>
      <c r="I10" s="748"/>
      <c r="J10" s="788"/>
      <c r="K10" s="791"/>
      <c r="L10" s="772"/>
      <c r="M10" s="772"/>
      <c r="N10" s="772"/>
      <c r="O10" s="772"/>
      <c r="P10" s="759"/>
      <c r="Q10" s="783"/>
      <c r="R10" s="780"/>
    </row>
    <row r="11" spans="1:18" ht="13.5" thickBot="1" x14ac:dyDescent="0.25">
      <c r="A11" s="757"/>
      <c r="B11" s="760"/>
      <c r="C11" s="763"/>
      <c r="D11" s="773"/>
      <c r="E11" s="773"/>
      <c r="F11" s="754"/>
      <c r="G11" s="770"/>
      <c r="H11" s="760"/>
      <c r="I11" s="749"/>
      <c r="J11" s="789"/>
      <c r="K11" s="792"/>
      <c r="L11" s="773"/>
      <c r="M11" s="773"/>
      <c r="N11" s="773"/>
      <c r="O11" s="773"/>
      <c r="P11" s="760"/>
      <c r="Q11" s="784"/>
      <c r="R11" s="781"/>
    </row>
    <row r="12" spans="1:18" ht="12.75" customHeight="1" thickBot="1" x14ac:dyDescent="0.25">
      <c r="A12" s="439" t="s">
        <v>0</v>
      </c>
      <c r="B12" s="440" t="s">
        <v>1</v>
      </c>
      <c r="C12" s="441">
        <v>1</v>
      </c>
      <c r="D12" s="442">
        <v>2</v>
      </c>
      <c r="E12" s="442">
        <v>3</v>
      </c>
      <c r="F12" s="442">
        <v>4</v>
      </c>
      <c r="G12" s="442">
        <v>5</v>
      </c>
      <c r="H12" s="442">
        <v>6</v>
      </c>
      <c r="I12" s="442">
        <v>7</v>
      </c>
      <c r="J12" s="442">
        <v>8</v>
      </c>
      <c r="K12" s="442">
        <v>9</v>
      </c>
      <c r="L12" s="442">
        <v>10</v>
      </c>
      <c r="M12" s="442">
        <v>11</v>
      </c>
      <c r="N12" s="442">
        <v>12</v>
      </c>
      <c r="O12" s="442">
        <v>13</v>
      </c>
      <c r="P12" s="442">
        <v>14</v>
      </c>
      <c r="Q12" s="442">
        <v>15</v>
      </c>
      <c r="R12" s="442">
        <v>16</v>
      </c>
    </row>
    <row r="13" spans="1:18" x14ac:dyDescent="0.2">
      <c r="A13" s="570" t="s">
        <v>38</v>
      </c>
      <c r="B13" s="4" t="s">
        <v>2</v>
      </c>
      <c r="C13" s="49">
        <v>8</v>
      </c>
      <c r="D13" s="50">
        <v>33</v>
      </c>
      <c r="E13" s="50"/>
      <c r="F13" s="50"/>
      <c r="G13" s="289">
        <v>1</v>
      </c>
      <c r="H13" s="590">
        <f>SUM(D13:G13)</f>
        <v>34</v>
      </c>
      <c r="I13" s="52">
        <f>H13+C13</f>
        <v>42</v>
      </c>
      <c r="J13" s="57">
        <f>L13+M13+N13+O13+P13</f>
        <v>34</v>
      </c>
      <c r="K13" s="50">
        <v>30</v>
      </c>
      <c r="L13" s="50">
        <v>27</v>
      </c>
      <c r="M13" s="50"/>
      <c r="N13" s="50">
        <v>1</v>
      </c>
      <c r="O13" s="50"/>
      <c r="P13" s="58">
        <v>6</v>
      </c>
      <c r="Q13" s="81">
        <f>I13-J13</f>
        <v>8</v>
      </c>
      <c r="R13" s="51">
        <v>5</v>
      </c>
    </row>
    <row r="14" spans="1:18" x14ac:dyDescent="0.2">
      <c r="A14" s="7" t="s">
        <v>39</v>
      </c>
      <c r="B14" s="8" t="s">
        <v>40</v>
      </c>
      <c r="C14" s="9">
        <v>3</v>
      </c>
      <c r="D14" s="10">
        <v>10</v>
      </c>
      <c r="E14" s="10"/>
      <c r="F14" s="10"/>
      <c r="G14" s="290">
        <v>1</v>
      </c>
      <c r="H14" s="591">
        <f t="shared" ref="H14:H35" si="0">SUM(D14:G14)</f>
        <v>11</v>
      </c>
      <c r="I14" s="53">
        <f t="shared" ref="I14:I28" si="1">H14+C14</f>
        <v>14</v>
      </c>
      <c r="J14" s="59">
        <f t="shared" ref="J14:J34" si="2">L14+M14+N14+O14+P14</f>
        <v>8</v>
      </c>
      <c r="K14" s="11">
        <v>6</v>
      </c>
      <c r="L14" s="11">
        <v>4</v>
      </c>
      <c r="M14" s="11"/>
      <c r="N14" s="11"/>
      <c r="O14" s="11"/>
      <c r="P14" s="12">
        <v>4</v>
      </c>
      <c r="Q14" s="82">
        <f t="shared" ref="Q14:Q34" si="3">I14-J14</f>
        <v>6</v>
      </c>
      <c r="R14" s="42">
        <v>2</v>
      </c>
    </row>
    <row r="15" spans="1:18" x14ac:dyDescent="0.2">
      <c r="A15" s="3" t="s">
        <v>41</v>
      </c>
      <c r="B15" s="8" t="s">
        <v>42</v>
      </c>
      <c r="C15" s="9"/>
      <c r="D15" s="10"/>
      <c r="E15" s="10"/>
      <c r="F15" s="10"/>
      <c r="G15" s="290"/>
      <c r="H15" s="591">
        <f t="shared" si="0"/>
        <v>0</v>
      </c>
      <c r="I15" s="53">
        <f t="shared" si="1"/>
        <v>0</v>
      </c>
      <c r="J15" s="59">
        <f t="shared" si="2"/>
        <v>0</v>
      </c>
      <c r="K15" s="11"/>
      <c r="L15" s="11"/>
      <c r="M15" s="11"/>
      <c r="N15" s="11"/>
      <c r="O15" s="11"/>
      <c r="P15" s="12"/>
      <c r="Q15" s="82">
        <f t="shared" si="3"/>
        <v>0</v>
      </c>
      <c r="R15" s="42"/>
    </row>
    <row r="16" spans="1:18" x14ac:dyDescent="0.2">
      <c r="A16" s="13" t="s">
        <v>43</v>
      </c>
      <c r="B16" s="14" t="s">
        <v>44</v>
      </c>
      <c r="C16" s="9">
        <v>2</v>
      </c>
      <c r="D16" s="10">
        <v>21</v>
      </c>
      <c r="E16" s="10"/>
      <c r="F16" s="10"/>
      <c r="G16" s="290"/>
      <c r="H16" s="591">
        <f t="shared" si="0"/>
        <v>21</v>
      </c>
      <c r="I16" s="53">
        <f t="shared" si="1"/>
        <v>23</v>
      </c>
      <c r="J16" s="59">
        <f t="shared" si="2"/>
        <v>22</v>
      </c>
      <c r="K16" s="11">
        <v>22</v>
      </c>
      <c r="L16" s="11">
        <v>21</v>
      </c>
      <c r="M16" s="11"/>
      <c r="N16" s="11"/>
      <c r="O16" s="11"/>
      <c r="P16" s="12">
        <v>1</v>
      </c>
      <c r="Q16" s="82">
        <f t="shared" si="3"/>
        <v>1</v>
      </c>
      <c r="R16" s="42"/>
    </row>
    <row r="17" spans="1:18" x14ac:dyDescent="0.2">
      <c r="A17" s="571" t="s">
        <v>45</v>
      </c>
      <c r="B17" s="16" t="s">
        <v>3</v>
      </c>
      <c r="C17" s="9">
        <v>60</v>
      </c>
      <c r="D17" s="10">
        <v>44</v>
      </c>
      <c r="E17" s="10">
        <v>11</v>
      </c>
      <c r="F17" s="10"/>
      <c r="G17" s="290">
        <v>2</v>
      </c>
      <c r="H17" s="591">
        <f t="shared" si="0"/>
        <v>57</v>
      </c>
      <c r="I17" s="53">
        <f t="shared" si="1"/>
        <v>117</v>
      </c>
      <c r="J17" s="59">
        <f t="shared" si="2"/>
        <v>58</v>
      </c>
      <c r="K17" s="10">
        <v>20</v>
      </c>
      <c r="L17" s="11">
        <v>21</v>
      </c>
      <c r="M17" s="11">
        <v>14</v>
      </c>
      <c r="N17" s="11">
        <v>8</v>
      </c>
      <c r="O17" s="11">
        <v>3</v>
      </c>
      <c r="P17" s="12">
        <v>12</v>
      </c>
      <c r="Q17" s="82">
        <f t="shared" si="3"/>
        <v>59</v>
      </c>
      <c r="R17" s="42">
        <v>52</v>
      </c>
    </row>
    <row r="18" spans="1:18" x14ac:dyDescent="0.2">
      <c r="A18" s="3" t="s">
        <v>46</v>
      </c>
      <c r="B18" s="8" t="s">
        <v>47</v>
      </c>
      <c r="C18" s="9">
        <v>8</v>
      </c>
      <c r="D18" s="10">
        <v>12</v>
      </c>
      <c r="E18" s="10">
        <v>1</v>
      </c>
      <c r="F18" s="10"/>
      <c r="G18" s="290">
        <v>1</v>
      </c>
      <c r="H18" s="591">
        <f t="shared" si="0"/>
        <v>14</v>
      </c>
      <c r="I18" s="53">
        <f t="shared" si="1"/>
        <v>22</v>
      </c>
      <c r="J18" s="59">
        <f t="shared" si="2"/>
        <v>12</v>
      </c>
      <c r="K18" s="11">
        <v>7</v>
      </c>
      <c r="L18" s="11">
        <v>1</v>
      </c>
      <c r="M18" s="11">
        <v>8</v>
      </c>
      <c r="N18" s="11"/>
      <c r="O18" s="11">
        <v>1</v>
      </c>
      <c r="P18" s="12">
        <v>2</v>
      </c>
      <c r="Q18" s="82">
        <f t="shared" si="3"/>
        <v>10</v>
      </c>
      <c r="R18" s="42">
        <v>10</v>
      </c>
    </row>
    <row r="19" spans="1:18" x14ac:dyDescent="0.2">
      <c r="A19" s="15" t="s">
        <v>48</v>
      </c>
      <c r="B19" s="17" t="s">
        <v>49</v>
      </c>
      <c r="C19" s="9">
        <v>44</v>
      </c>
      <c r="D19" s="10">
        <v>14</v>
      </c>
      <c r="E19" s="10">
        <v>3</v>
      </c>
      <c r="F19" s="10"/>
      <c r="G19" s="290">
        <v>1</v>
      </c>
      <c r="H19" s="591">
        <f t="shared" si="0"/>
        <v>18</v>
      </c>
      <c r="I19" s="53">
        <f t="shared" si="1"/>
        <v>62</v>
      </c>
      <c r="J19" s="59">
        <f t="shared" si="2"/>
        <v>32</v>
      </c>
      <c r="K19" s="11">
        <v>6</v>
      </c>
      <c r="L19" s="11">
        <v>14</v>
      </c>
      <c r="M19" s="11">
        <v>4</v>
      </c>
      <c r="N19" s="11">
        <v>7</v>
      </c>
      <c r="O19" s="11"/>
      <c r="P19" s="12">
        <v>7</v>
      </c>
      <c r="Q19" s="82">
        <f>I19-J19</f>
        <v>30</v>
      </c>
      <c r="R19" s="42">
        <v>31</v>
      </c>
    </row>
    <row r="20" spans="1:18" x14ac:dyDescent="0.2">
      <c r="A20" s="570" t="s">
        <v>50</v>
      </c>
      <c r="B20" s="4" t="s">
        <v>51</v>
      </c>
      <c r="C20" s="9">
        <v>3</v>
      </c>
      <c r="D20" s="10">
        <v>3</v>
      </c>
      <c r="E20" s="10"/>
      <c r="F20" s="10"/>
      <c r="G20" s="290"/>
      <c r="H20" s="591">
        <f t="shared" si="0"/>
        <v>3</v>
      </c>
      <c r="I20" s="53">
        <f t="shared" si="1"/>
        <v>6</v>
      </c>
      <c r="J20" s="59">
        <f t="shared" si="2"/>
        <v>6</v>
      </c>
      <c r="K20" s="11">
        <v>4</v>
      </c>
      <c r="L20" s="11">
        <v>2</v>
      </c>
      <c r="M20" s="11"/>
      <c r="N20" s="11">
        <v>1</v>
      </c>
      <c r="O20" s="11"/>
      <c r="P20" s="12">
        <v>3</v>
      </c>
      <c r="Q20" s="82">
        <f t="shared" si="3"/>
        <v>0</v>
      </c>
      <c r="R20" s="42">
        <v>7</v>
      </c>
    </row>
    <row r="21" spans="1:18" x14ac:dyDescent="0.2">
      <c r="A21" s="571" t="s">
        <v>52</v>
      </c>
      <c r="B21" s="18" t="s">
        <v>53</v>
      </c>
      <c r="C21" s="9"/>
      <c r="D21" s="10"/>
      <c r="E21" s="10"/>
      <c r="F21" s="10"/>
      <c r="G21" s="290"/>
      <c r="H21" s="591">
        <f t="shared" si="0"/>
        <v>0</v>
      </c>
      <c r="I21" s="53">
        <f t="shared" si="1"/>
        <v>0</v>
      </c>
      <c r="J21" s="59">
        <f t="shared" si="2"/>
        <v>0</v>
      </c>
      <c r="K21" s="10"/>
      <c r="L21" s="11"/>
      <c r="M21" s="11"/>
      <c r="N21" s="11"/>
      <c r="O21" s="11"/>
      <c r="P21" s="12"/>
      <c r="Q21" s="82">
        <f t="shared" si="3"/>
        <v>0</v>
      </c>
      <c r="R21" s="42"/>
    </row>
    <row r="22" spans="1:18" x14ac:dyDescent="0.2">
      <c r="A22" s="7" t="s">
        <v>54</v>
      </c>
      <c r="B22" s="8" t="s">
        <v>55</v>
      </c>
      <c r="C22" s="9"/>
      <c r="D22" s="10"/>
      <c r="E22" s="10"/>
      <c r="F22" s="10"/>
      <c r="G22" s="290"/>
      <c r="H22" s="591">
        <f t="shared" si="0"/>
        <v>0</v>
      </c>
      <c r="I22" s="53">
        <f t="shared" si="1"/>
        <v>0</v>
      </c>
      <c r="J22" s="59">
        <f t="shared" si="2"/>
        <v>0</v>
      </c>
      <c r="K22" s="11"/>
      <c r="L22" s="11"/>
      <c r="M22" s="11"/>
      <c r="N22" s="11"/>
      <c r="O22" s="11"/>
      <c r="P22" s="12"/>
      <c r="Q22" s="82">
        <f t="shared" si="3"/>
        <v>0</v>
      </c>
      <c r="R22" s="42"/>
    </row>
    <row r="23" spans="1:18" x14ac:dyDescent="0.2">
      <c r="A23" s="571" t="s">
        <v>56</v>
      </c>
      <c r="B23" s="16" t="s">
        <v>4</v>
      </c>
      <c r="C23" s="9">
        <v>16</v>
      </c>
      <c r="D23" s="10">
        <v>14</v>
      </c>
      <c r="E23" s="10"/>
      <c r="F23" s="10"/>
      <c r="G23" s="290"/>
      <c r="H23" s="591">
        <f t="shared" si="0"/>
        <v>14</v>
      </c>
      <c r="I23" s="53">
        <f t="shared" si="1"/>
        <v>30</v>
      </c>
      <c r="J23" s="59">
        <f t="shared" si="2"/>
        <v>14</v>
      </c>
      <c r="K23" s="11">
        <v>6</v>
      </c>
      <c r="L23" s="11">
        <v>4</v>
      </c>
      <c r="M23" s="11">
        <v>2</v>
      </c>
      <c r="N23" s="11">
        <v>4</v>
      </c>
      <c r="O23" s="11"/>
      <c r="P23" s="12">
        <v>4</v>
      </c>
      <c r="Q23" s="82">
        <f t="shared" si="3"/>
        <v>16</v>
      </c>
      <c r="R23" s="42">
        <v>5</v>
      </c>
    </row>
    <row r="24" spans="1:18" x14ac:dyDescent="0.2">
      <c r="A24" s="571" t="s">
        <v>57</v>
      </c>
      <c r="B24" s="16" t="s">
        <v>5</v>
      </c>
      <c r="C24" s="9">
        <v>6</v>
      </c>
      <c r="D24" s="10">
        <v>15</v>
      </c>
      <c r="E24" s="10"/>
      <c r="F24" s="10"/>
      <c r="G24" s="290"/>
      <c r="H24" s="591">
        <f t="shared" si="0"/>
        <v>15</v>
      </c>
      <c r="I24" s="53">
        <f t="shared" si="1"/>
        <v>21</v>
      </c>
      <c r="J24" s="59">
        <f t="shared" si="2"/>
        <v>12</v>
      </c>
      <c r="K24" s="11">
        <v>7</v>
      </c>
      <c r="L24" s="11">
        <v>9</v>
      </c>
      <c r="M24" s="11"/>
      <c r="N24" s="11">
        <v>2</v>
      </c>
      <c r="O24" s="11"/>
      <c r="P24" s="12">
        <v>1</v>
      </c>
      <c r="Q24" s="82">
        <f t="shared" si="3"/>
        <v>9</v>
      </c>
      <c r="R24" s="42">
        <v>6</v>
      </c>
    </row>
    <row r="25" spans="1:18" x14ac:dyDescent="0.2">
      <c r="A25" s="3" t="s">
        <v>58</v>
      </c>
      <c r="B25" s="8" t="s">
        <v>59</v>
      </c>
      <c r="C25" s="9"/>
      <c r="D25" s="10"/>
      <c r="E25" s="10"/>
      <c r="F25" s="10"/>
      <c r="G25" s="290"/>
      <c r="H25" s="591">
        <f t="shared" si="0"/>
        <v>0</v>
      </c>
      <c r="I25" s="53">
        <f t="shared" si="1"/>
        <v>0</v>
      </c>
      <c r="J25" s="59">
        <f t="shared" si="2"/>
        <v>0</v>
      </c>
      <c r="K25" s="11"/>
      <c r="L25" s="11"/>
      <c r="M25" s="11"/>
      <c r="N25" s="11"/>
      <c r="O25" s="11"/>
      <c r="P25" s="12"/>
      <c r="Q25" s="82">
        <f t="shared" si="3"/>
        <v>0</v>
      </c>
      <c r="R25" s="42"/>
    </row>
    <row r="26" spans="1:18" x14ac:dyDescent="0.2">
      <c r="A26" s="15" t="s">
        <v>60</v>
      </c>
      <c r="B26" s="17" t="s">
        <v>61</v>
      </c>
      <c r="C26" s="9">
        <v>1</v>
      </c>
      <c r="D26" s="10"/>
      <c r="E26" s="10"/>
      <c r="F26" s="10"/>
      <c r="G26" s="290"/>
      <c r="H26" s="591">
        <f t="shared" si="0"/>
        <v>0</v>
      </c>
      <c r="I26" s="53">
        <f t="shared" si="1"/>
        <v>1</v>
      </c>
      <c r="J26" s="59">
        <f t="shared" si="2"/>
        <v>1</v>
      </c>
      <c r="K26" s="11"/>
      <c r="L26" s="11">
        <v>1</v>
      </c>
      <c r="M26" s="11"/>
      <c r="N26" s="11"/>
      <c r="O26" s="11"/>
      <c r="P26" s="12"/>
      <c r="Q26" s="82">
        <f t="shared" si="3"/>
        <v>0</v>
      </c>
      <c r="R26" s="42">
        <v>1</v>
      </c>
    </row>
    <row r="27" spans="1:18" x14ac:dyDescent="0.2">
      <c r="A27" s="571" t="s">
        <v>62</v>
      </c>
      <c r="B27" s="16" t="s">
        <v>6</v>
      </c>
      <c r="C27" s="9"/>
      <c r="D27" s="10"/>
      <c r="E27" s="10"/>
      <c r="F27" s="10"/>
      <c r="G27" s="290"/>
      <c r="H27" s="591">
        <f t="shared" si="0"/>
        <v>0</v>
      </c>
      <c r="I27" s="53">
        <f t="shared" si="1"/>
        <v>0</v>
      </c>
      <c r="J27" s="59">
        <f t="shared" si="2"/>
        <v>0</v>
      </c>
      <c r="K27" s="11"/>
      <c r="L27" s="11"/>
      <c r="M27" s="11"/>
      <c r="N27" s="11"/>
      <c r="O27" s="11"/>
      <c r="P27" s="12"/>
      <c r="Q27" s="82">
        <f t="shared" si="3"/>
        <v>0</v>
      </c>
      <c r="R27" s="42"/>
    </row>
    <row r="28" spans="1:18" ht="13.5" thickBot="1" x14ac:dyDescent="0.25">
      <c r="A28" s="572" t="s">
        <v>19</v>
      </c>
      <c r="B28" s="18" t="s">
        <v>7</v>
      </c>
      <c r="C28" s="9">
        <v>3</v>
      </c>
      <c r="D28" s="10">
        <v>26</v>
      </c>
      <c r="E28" s="10">
        <v>1</v>
      </c>
      <c r="F28" s="10"/>
      <c r="G28" s="290"/>
      <c r="H28" s="591">
        <f t="shared" si="0"/>
        <v>27</v>
      </c>
      <c r="I28" s="54">
        <f t="shared" si="1"/>
        <v>30</v>
      </c>
      <c r="J28" s="60">
        <f t="shared" si="2"/>
        <v>26</v>
      </c>
      <c r="K28" s="10">
        <v>24</v>
      </c>
      <c r="L28" s="10">
        <v>21</v>
      </c>
      <c r="M28" s="10"/>
      <c r="N28" s="10">
        <v>3</v>
      </c>
      <c r="O28" s="10"/>
      <c r="P28" s="19">
        <v>2</v>
      </c>
      <c r="Q28" s="83">
        <f t="shared" si="3"/>
        <v>4</v>
      </c>
      <c r="R28" s="43">
        <v>6</v>
      </c>
    </row>
    <row r="29" spans="1:18" ht="13.5" thickBot="1" x14ac:dyDescent="0.25">
      <c r="A29" s="637" t="s">
        <v>115</v>
      </c>
      <c r="B29" s="458" t="s">
        <v>63</v>
      </c>
      <c r="C29" s="45">
        <f t="shared" ref="C29:H29" si="4">C13+C17+C20+C21+C23+C24+C27+C28</f>
        <v>96</v>
      </c>
      <c r="D29" s="45">
        <f t="shared" si="4"/>
        <v>135</v>
      </c>
      <c r="E29" s="45">
        <f t="shared" si="4"/>
        <v>12</v>
      </c>
      <c r="F29" s="45">
        <f t="shared" si="4"/>
        <v>0</v>
      </c>
      <c r="G29" s="45">
        <f t="shared" si="4"/>
        <v>3</v>
      </c>
      <c r="H29" s="443">
        <f t="shared" si="4"/>
        <v>150</v>
      </c>
      <c r="I29" s="55">
        <f t="shared" ref="I29:I36" si="5">C29+D29+E29+F29+G29</f>
        <v>246</v>
      </c>
      <c r="J29" s="45">
        <f t="shared" si="2"/>
        <v>150</v>
      </c>
      <c r="K29" s="45">
        <f t="shared" ref="K29:R29" si="6">K13+K17+K20+K21+K23+K24+K27+K28</f>
        <v>91</v>
      </c>
      <c r="L29" s="45">
        <f t="shared" si="6"/>
        <v>84</v>
      </c>
      <c r="M29" s="45">
        <f t="shared" si="6"/>
        <v>16</v>
      </c>
      <c r="N29" s="45">
        <f t="shared" si="6"/>
        <v>19</v>
      </c>
      <c r="O29" s="45">
        <f t="shared" si="6"/>
        <v>3</v>
      </c>
      <c r="P29" s="46">
        <f t="shared" si="6"/>
        <v>28</v>
      </c>
      <c r="Q29" s="47">
        <f t="shared" si="6"/>
        <v>96</v>
      </c>
      <c r="R29" s="46">
        <f t="shared" si="6"/>
        <v>81</v>
      </c>
    </row>
    <row r="30" spans="1:18" x14ac:dyDescent="0.2">
      <c r="A30" s="570" t="s">
        <v>64</v>
      </c>
      <c r="B30" s="568" t="s">
        <v>8</v>
      </c>
      <c r="C30" s="5"/>
      <c r="D30" s="6"/>
      <c r="E30" s="6"/>
      <c r="F30" s="6"/>
      <c r="G30" s="291"/>
      <c r="H30" s="592">
        <f t="shared" si="0"/>
        <v>0</v>
      </c>
      <c r="I30" s="56">
        <f t="shared" si="5"/>
        <v>0</v>
      </c>
      <c r="J30" s="61">
        <f t="shared" si="2"/>
        <v>0</v>
      </c>
      <c r="K30" s="21"/>
      <c r="L30" s="21"/>
      <c r="M30" s="21"/>
      <c r="N30" s="21"/>
      <c r="O30" s="21"/>
      <c r="P30" s="22"/>
      <c r="Q30" s="84">
        <f>I30-J30</f>
        <v>0</v>
      </c>
      <c r="R30" s="44"/>
    </row>
    <row r="31" spans="1:18" x14ac:dyDescent="0.2">
      <c r="A31" s="3" t="s">
        <v>65</v>
      </c>
      <c r="B31" s="8" t="s">
        <v>66</v>
      </c>
      <c r="C31" s="9"/>
      <c r="D31" s="10"/>
      <c r="E31" s="10"/>
      <c r="F31" s="10"/>
      <c r="G31" s="290"/>
      <c r="H31" s="591">
        <f t="shared" si="0"/>
        <v>0</v>
      </c>
      <c r="I31" s="53">
        <f t="shared" si="5"/>
        <v>0</v>
      </c>
      <c r="J31" s="59">
        <f>L31+M31+N31+O31+P31</f>
        <v>0</v>
      </c>
      <c r="K31" s="11"/>
      <c r="L31" s="11"/>
      <c r="M31" s="11"/>
      <c r="N31" s="11"/>
      <c r="O31" s="11"/>
      <c r="P31" s="12"/>
      <c r="Q31" s="82">
        <f t="shared" si="3"/>
        <v>0</v>
      </c>
      <c r="R31" s="42"/>
    </row>
    <row r="32" spans="1:18" x14ac:dyDescent="0.2">
      <c r="A32" s="3" t="s">
        <v>67</v>
      </c>
      <c r="B32" s="8" t="s">
        <v>68</v>
      </c>
      <c r="C32" s="9"/>
      <c r="D32" s="10"/>
      <c r="E32" s="10"/>
      <c r="F32" s="10"/>
      <c r="G32" s="290"/>
      <c r="H32" s="591">
        <f t="shared" si="0"/>
        <v>0</v>
      </c>
      <c r="I32" s="53">
        <f t="shared" si="5"/>
        <v>0</v>
      </c>
      <c r="J32" s="59">
        <f t="shared" si="2"/>
        <v>0</v>
      </c>
      <c r="K32" s="11"/>
      <c r="L32" s="11"/>
      <c r="M32" s="11"/>
      <c r="N32" s="11"/>
      <c r="O32" s="11"/>
      <c r="P32" s="12"/>
      <c r="Q32" s="82">
        <f t="shared" si="3"/>
        <v>0</v>
      </c>
      <c r="R32" s="42"/>
    </row>
    <row r="33" spans="1:18" x14ac:dyDescent="0.2">
      <c r="A33" s="15" t="s">
        <v>69</v>
      </c>
      <c r="B33" s="17" t="s">
        <v>70</v>
      </c>
      <c r="C33" s="9"/>
      <c r="D33" s="10"/>
      <c r="E33" s="10"/>
      <c r="F33" s="10"/>
      <c r="G33" s="290"/>
      <c r="H33" s="591">
        <f t="shared" si="0"/>
        <v>0</v>
      </c>
      <c r="I33" s="53">
        <f t="shared" si="5"/>
        <v>0</v>
      </c>
      <c r="J33" s="59">
        <f t="shared" si="2"/>
        <v>0</v>
      </c>
      <c r="K33" s="11"/>
      <c r="L33" s="11"/>
      <c r="M33" s="11"/>
      <c r="N33" s="11"/>
      <c r="O33" s="11"/>
      <c r="P33" s="12"/>
      <c r="Q33" s="82">
        <f t="shared" si="3"/>
        <v>0</v>
      </c>
      <c r="R33" s="42"/>
    </row>
    <row r="34" spans="1:18" x14ac:dyDescent="0.2">
      <c r="A34" s="15" t="s">
        <v>71</v>
      </c>
      <c r="B34" s="17" t="s">
        <v>72</v>
      </c>
      <c r="C34" s="9"/>
      <c r="D34" s="10"/>
      <c r="E34" s="10"/>
      <c r="F34" s="10"/>
      <c r="G34" s="290"/>
      <c r="H34" s="591">
        <f t="shared" si="0"/>
        <v>0</v>
      </c>
      <c r="I34" s="53">
        <f t="shared" si="5"/>
        <v>0</v>
      </c>
      <c r="J34" s="59">
        <f t="shared" si="2"/>
        <v>0</v>
      </c>
      <c r="K34" s="11"/>
      <c r="L34" s="11"/>
      <c r="M34" s="11"/>
      <c r="N34" s="11"/>
      <c r="O34" s="11"/>
      <c r="P34" s="12"/>
      <c r="Q34" s="82">
        <f t="shared" si="3"/>
        <v>0</v>
      </c>
      <c r="R34" s="42"/>
    </row>
    <row r="35" spans="1:18" ht="13.5" thickBot="1" x14ac:dyDescent="0.25">
      <c r="A35" s="572" t="s">
        <v>117</v>
      </c>
      <c r="B35" s="569" t="s">
        <v>20</v>
      </c>
      <c r="C35" s="9"/>
      <c r="D35" s="10">
        <v>20</v>
      </c>
      <c r="E35" s="10"/>
      <c r="F35" s="10"/>
      <c r="G35" s="290"/>
      <c r="H35" s="591">
        <f t="shared" si="0"/>
        <v>20</v>
      </c>
      <c r="I35" s="54">
        <f t="shared" si="5"/>
        <v>20</v>
      </c>
      <c r="J35" s="60">
        <f>L35+M35+N35+O35+P35</f>
        <v>20</v>
      </c>
      <c r="K35" s="10">
        <v>20</v>
      </c>
      <c r="L35" s="10">
        <v>19</v>
      </c>
      <c r="M35" s="10"/>
      <c r="N35" s="10">
        <v>1</v>
      </c>
      <c r="O35" s="10"/>
      <c r="P35" s="19"/>
      <c r="Q35" s="85">
        <f>I35-J35</f>
        <v>0</v>
      </c>
      <c r="R35" s="43"/>
    </row>
    <row r="36" spans="1:18" ht="13.5" thickBot="1" x14ac:dyDescent="0.25">
      <c r="A36" s="637" t="s">
        <v>116</v>
      </c>
      <c r="B36" s="458" t="s">
        <v>73</v>
      </c>
      <c r="C36" s="45">
        <f t="shared" ref="C36:R36" si="7">C29+C30+C35</f>
        <v>96</v>
      </c>
      <c r="D36" s="45">
        <f t="shared" si="7"/>
        <v>155</v>
      </c>
      <c r="E36" s="45">
        <f t="shared" si="7"/>
        <v>12</v>
      </c>
      <c r="F36" s="45">
        <f t="shared" si="7"/>
        <v>0</v>
      </c>
      <c r="G36" s="45">
        <f t="shared" si="7"/>
        <v>3</v>
      </c>
      <c r="H36" s="45">
        <f t="shared" si="7"/>
        <v>170</v>
      </c>
      <c r="I36" s="45">
        <f t="shared" si="5"/>
        <v>266</v>
      </c>
      <c r="J36" s="45">
        <f t="shared" si="7"/>
        <v>170</v>
      </c>
      <c r="K36" s="45">
        <f t="shared" si="7"/>
        <v>111</v>
      </c>
      <c r="L36" s="45">
        <f t="shared" si="7"/>
        <v>103</v>
      </c>
      <c r="M36" s="45">
        <f t="shared" si="7"/>
        <v>16</v>
      </c>
      <c r="N36" s="45">
        <f t="shared" si="7"/>
        <v>20</v>
      </c>
      <c r="O36" s="45">
        <f t="shared" si="7"/>
        <v>3</v>
      </c>
      <c r="P36" s="46">
        <f t="shared" si="7"/>
        <v>28</v>
      </c>
      <c r="Q36" s="46">
        <f t="shared" si="7"/>
        <v>96</v>
      </c>
      <c r="R36" s="46">
        <f t="shared" si="7"/>
        <v>81</v>
      </c>
    </row>
    <row r="37" spans="1:18" x14ac:dyDescent="0.2">
      <c r="A37" s="1"/>
      <c r="B37" s="59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x14ac:dyDescent="0.2">
      <c r="A38" s="216" t="s">
        <v>74</v>
      </c>
      <c r="B38" s="593"/>
      <c r="C38" s="1"/>
      <c r="D38" s="1"/>
    </row>
    <row r="39" spans="1:18" ht="18" customHeight="1" x14ac:dyDescent="0.2">
      <c r="A39" s="25"/>
      <c r="B39" s="26" t="s">
        <v>17</v>
      </c>
      <c r="C39" s="466" t="s">
        <v>18</v>
      </c>
      <c r="D39" s="27"/>
    </row>
    <row r="40" spans="1:18" ht="24" customHeight="1" x14ac:dyDescent="0.2">
      <c r="A40" s="28" t="s">
        <v>75</v>
      </c>
      <c r="B40" s="29" t="s">
        <v>76</v>
      </c>
      <c r="C40" s="11">
        <v>188</v>
      </c>
      <c r="D40" s="38"/>
    </row>
    <row r="41" spans="1:18" ht="21" customHeight="1" x14ac:dyDescent="0.2">
      <c r="A41" s="40" t="s">
        <v>132</v>
      </c>
      <c r="B41" s="29" t="s">
        <v>77</v>
      </c>
      <c r="C41" s="11">
        <v>93</v>
      </c>
      <c r="D41" s="594"/>
    </row>
    <row r="42" spans="1:18" ht="15.75" customHeight="1" x14ac:dyDescent="0.2">
      <c r="A42" s="28" t="s">
        <v>78</v>
      </c>
      <c r="B42" s="29" t="s">
        <v>79</v>
      </c>
      <c r="C42" s="30">
        <v>55</v>
      </c>
      <c r="D42" s="594"/>
    </row>
    <row r="43" spans="1:18" x14ac:dyDescent="0.2">
      <c r="A43" s="1"/>
      <c r="B43" s="593"/>
      <c r="C43" s="1"/>
      <c r="D43" s="1"/>
    </row>
    <row r="44" spans="1:18" x14ac:dyDescent="0.2">
      <c r="A44" s="216" t="s">
        <v>80</v>
      </c>
      <c r="B44" s="593"/>
      <c r="C44" s="1"/>
      <c r="D44" s="1"/>
      <c r="E44" s="216" t="s">
        <v>131</v>
      </c>
      <c r="F44" s="595"/>
      <c r="G44" s="595"/>
      <c r="H44" s="595"/>
      <c r="I44" s="595"/>
      <c r="J44" s="595"/>
      <c r="K44" s="595"/>
      <c r="L44" s="595"/>
      <c r="M44" s="595"/>
      <c r="N44" s="595"/>
      <c r="O44" s="1"/>
      <c r="P44" s="2"/>
    </row>
    <row r="45" spans="1:18" ht="22.5" customHeight="1" x14ac:dyDescent="0.2">
      <c r="A45" s="25"/>
      <c r="B45" s="466" t="s">
        <v>17</v>
      </c>
      <c r="C45" s="466" t="s">
        <v>18</v>
      </c>
      <c r="D45" s="27"/>
      <c r="E45" s="750" t="s">
        <v>124</v>
      </c>
      <c r="F45" s="745" t="s">
        <v>125</v>
      </c>
      <c r="G45" s="745"/>
      <c r="H45" s="745"/>
      <c r="I45" s="745"/>
      <c r="J45" s="745" t="s">
        <v>133</v>
      </c>
      <c r="K45" s="745"/>
      <c r="L45" s="745"/>
      <c r="M45" s="745"/>
      <c r="N45" s="764" t="s">
        <v>126</v>
      </c>
      <c r="O45" s="764"/>
      <c r="P45" s="764"/>
      <c r="Q45" s="764"/>
    </row>
    <row r="46" spans="1:18" ht="24.75" customHeight="1" x14ac:dyDescent="0.2">
      <c r="A46" s="28" t="s">
        <v>514</v>
      </c>
      <c r="B46" s="29" t="s">
        <v>81</v>
      </c>
      <c r="C46" s="11">
        <v>26</v>
      </c>
      <c r="D46" s="38"/>
      <c r="E46" s="751"/>
      <c r="F46" s="596" t="s">
        <v>127</v>
      </c>
      <c r="G46" s="596" t="s">
        <v>128</v>
      </c>
      <c r="H46" s="596" t="s">
        <v>129</v>
      </c>
      <c r="I46" s="596" t="s">
        <v>130</v>
      </c>
      <c r="J46" s="596" t="s">
        <v>127</v>
      </c>
      <c r="K46" s="596" t="s">
        <v>128</v>
      </c>
      <c r="L46" s="596" t="s">
        <v>129</v>
      </c>
      <c r="M46" s="596" t="s">
        <v>130</v>
      </c>
      <c r="N46" s="596" t="s">
        <v>127</v>
      </c>
      <c r="O46" s="596" t="s">
        <v>128</v>
      </c>
      <c r="P46" s="596" t="s">
        <v>129</v>
      </c>
      <c r="Q46" s="596" t="s">
        <v>130</v>
      </c>
    </row>
    <row r="47" spans="1:18" x14ac:dyDescent="0.2">
      <c r="A47" s="25" t="s">
        <v>82</v>
      </c>
      <c r="B47" s="29" t="s">
        <v>83</v>
      </c>
      <c r="C47" s="11">
        <v>7</v>
      </c>
      <c r="D47" s="38"/>
      <c r="E47" s="602">
        <v>58</v>
      </c>
      <c r="F47" s="602">
        <v>25</v>
      </c>
      <c r="G47" s="602">
        <v>12</v>
      </c>
      <c r="H47" s="602">
        <v>6</v>
      </c>
      <c r="I47" s="602">
        <v>6</v>
      </c>
      <c r="J47" s="602"/>
      <c r="K47" s="602"/>
      <c r="L47" s="602"/>
      <c r="M47" s="602"/>
      <c r="N47" s="602">
        <v>1</v>
      </c>
      <c r="O47" s="602">
        <v>3</v>
      </c>
      <c r="P47" s="602"/>
      <c r="Q47" s="602">
        <v>5</v>
      </c>
    </row>
    <row r="48" spans="1:18" x14ac:dyDescent="0.2">
      <c r="A48" s="25" t="s">
        <v>84</v>
      </c>
      <c r="B48" s="29" t="s">
        <v>85</v>
      </c>
      <c r="C48" s="11"/>
      <c r="D48" s="38"/>
      <c r="E48" s="602">
        <v>34</v>
      </c>
      <c r="F48" s="602"/>
      <c r="G48" s="602"/>
      <c r="H48" s="602"/>
      <c r="I48" s="602"/>
      <c r="J48" s="602"/>
      <c r="K48" s="602"/>
      <c r="L48" s="602"/>
      <c r="M48" s="602"/>
      <c r="N48" s="602">
        <v>2</v>
      </c>
      <c r="O48" s="602">
        <v>2</v>
      </c>
      <c r="P48" s="602">
        <v>7</v>
      </c>
      <c r="Q48" s="602">
        <v>23</v>
      </c>
    </row>
    <row r="49" spans="1:16" ht="36.75" customHeight="1" x14ac:dyDescent="0.2">
      <c r="A49" s="31" t="s">
        <v>515</v>
      </c>
      <c r="B49" s="29" t="s">
        <v>86</v>
      </c>
      <c r="C49" s="11">
        <v>7</v>
      </c>
      <c r="D49" s="38"/>
      <c r="E49" s="38"/>
      <c r="F49" s="38"/>
      <c r="G49" s="38"/>
      <c r="H49" s="1"/>
      <c r="I49" s="1"/>
      <c r="J49" s="1"/>
      <c r="K49" s="1"/>
      <c r="L49" s="1"/>
      <c r="M49" s="1"/>
      <c r="N49" s="1"/>
      <c r="O49" s="1"/>
    </row>
    <row r="50" spans="1:16" x14ac:dyDescent="0.2">
      <c r="A50" s="1"/>
      <c r="B50" s="59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6" x14ac:dyDescent="0.2">
      <c r="A51" s="216" t="s">
        <v>87</v>
      </c>
      <c r="B51" s="59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6" ht="70.5" customHeight="1" x14ac:dyDescent="0.2">
      <c r="A52" s="25" t="s">
        <v>88</v>
      </c>
      <c r="B52" s="26" t="s">
        <v>17</v>
      </c>
      <c r="C52" s="466" t="s">
        <v>89</v>
      </c>
      <c r="D52" s="466" t="s">
        <v>90</v>
      </c>
      <c r="E52" s="466" t="s">
        <v>91</v>
      </c>
      <c r="F52" s="466" t="s">
        <v>123</v>
      </c>
      <c r="G52" s="32"/>
      <c r="H52" s="1"/>
      <c r="I52" s="1"/>
      <c r="J52" s="1"/>
      <c r="K52" s="1"/>
      <c r="L52" s="1"/>
      <c r="M52" s="1"/>
      <c r="N52" s="1"/>
      <c r="O52" s="1"/>
    </row>
    <row r="53" spans="1:16" ht="14.25" customHeight="1" x14ac:dyDescent="0.2">
      <c r="A53" s="28" t="s">
        <v>92</v>
      </c>
      <c r="B53" s="33" t="s">
        <v>9</v>
      </c>
      <c r="C53" s="41"/>
      <c r="D53" s="11"/>
      <c r="E53" s="11"/>
      <c r="F53" s="11"/>
      <c r="G53" s="34"/>
      <c r="H53" s="1"/>
      <c r="I53" s="1"/>
      <c r="J53" s="1"/>
      <c r="K53" s="1"/>
      <c r="L53" s="1"/>
      <c r="M53" s="1"/>
      <c r="N53" s="1"/>
      <c r="O53" s="1"/>
    </row>
    <row r="54" spans="1:16" x14ac:dyDescent="0.2">
      <c r="A54" s="25" t="s">
        <v>93</v>
      </c>
      <c r="B54" s="33" t="s">
        <v>10</v>
      </c>
      <c r="C54" s="41"/>
      <c r="D54" s="11"/>
      <c r="E54" s="11"/>
      <c r="F54" s="11"/>
      <c r="G54" s="34"/>
      <c r="H54" s="1"/>
      <c r="I54" s="1"/>
      <c r="J54" s="1"/>
      <c r="K54" s="1"/>
      <c r="L54" s="1"/>
      <c r="M54" s="1"/>
      <c r="N54" s="1"/>
      <c r="O54" s="1"/>
    </row>
    <row r="55" spans="1:16" x14ac:dyDescent="0.2">
      <c r="A55" s="25" t="s">
        <v>94</v>
      </c>
      <c r="B55" s="33" t="s">
        <v>11</v>
      </c>
      <c r="C55" s="41"/>
      <c r="D55" s="11"/>
      <c r="E55" s="11"/>
      <c r="F55" s="11"/>
      <c r="G55" s="34"/>
      <c r="H55" s="1"/>
      <c r="I55" s="1"/>
      <c r="J55" s="1"/>
      <c r="K55" s="1"/>
      <c r="L55" s="1"/>
      <c r="M55" s="1"/>
      <c r="N55" s="1"/>
      <c r="O55" s="1"/>
    </row>
    <row r="56" spans="1:16" x14ac:dyDescent="0.2">
      <c r="A56" s="25" t="s">
        <v>95</v>
      </c>
      <c r="B56" s="33" t="s">
        <v>12</v>
      </c>
      <c r="C56" s="41"/>
      <c r="D56" s="11"/>
      <c r="E56" s="11"/>
      <c r="F56" s="11"/>
      <c r="G56" s="34"/>
      <c r="H56" s="1"/>
      <c r="I56" s="1"/>
      <c r="J56" s="1"/>
      <c r="K56" s="1"/>
      <c r="L56" s="1"/>
      <c r="M56" s="1"/>
      <c r="N56" s="1"/>
      <c r="O56" s="1"/>
    </row>
    <row r="57" spans="1:16" x14ac:dyDescent="0.2">
      <c r="A57" s="35" t="s">
        <v>96</v>
      </c>
      <c r="B57" s="29" t="s">
        <v>97</v>
      </c>
      <c r="C57" s="41"/>
      <c r="D57" s="11"/>
      <c r="E57" s="11"/>
      <c r="F57" s="11"/>
      <c r="G57" s="34"/>
      <c r="H57" s="1"/>
      <c r="I57" s="1"/>
      <c r="J57" s="1"/>
      <c r="K57" s="1"/>
      <c r="L57" s="1"/>
      <c r="M57" s="1"/>
      <c r="N57" s="1"/>
      <c r="O57" s="1"/>
    </row>
    <row r="58" spans="1:16" x14ac:dyDescent="0.2">
      <c r="A58" s="25" t="s">
        <v>98</v>
      </c>
      <c r="B58" s="33" t="s">
        <v>13</v>
      </c>
      <c r="C58" s="41"/>
      <c r="D58" s="11"/>
      <c r="E58" s="11"/>
      <c r="F58" s="11"/>
      <c r="G58" s="34"/>
      <c r="H58" s="1"/>
      <c r="I58" s="1"/>
      <c r="J58" s="1"/>
      <c r="K58" s="1"/>
      <c r="L58" s="1"/>
      <c r="M58" s="1"/>
      <c r="N58" s="1"/>
      <c r="O58" s="1"/>
    </row>
    <row r="59" spans="1:16" x14ac:dyDescent="0.2">
      <c r="A59" s="35" t="s">
        <v>99</v>
      </c>
      <c r="B59" s="29" t="s">
        <v>100</v>
      </c>
      <c r="C59" s="41"/>
      <c r="D59" s="11"/>
      <c r="E59" s="11"/>
      <c r="F59" s="11"/>
      <c r="G59" s="34"/>
      <c r="H59" s="1"/>
      <c r="I59" s="1"/>
      <c r="J59" s="1"/>
      <c r="K59" s="1"/>
      <c r="L59" s="1"/>
      <c r="M59" s="1"/>
      <c r="N59" s="1"/>
      <c r="O59" s="1"/>
    </row>
    <row r="60" spans="1:16" x14ac:dyDescent="0.2">
      <c r="A60" s="25" t="s">
        <v>101</v>
      </c>
      <c r="B60" s="33" t="s">
        <v>102</v>
      </c>
      <c r="C60" s="41"/>
      <c r="D60" s="11"/>
      <c r="E60" s="11"/>
      <c r="F60" s="11"/>
      <c r="G60" s="34"/>
      <c r="H60" s="1"/>
      <c r="I60" s="1"/>
      <c r="J60" s="1"/>
      <c r="K60" s="1"/>
      <c r="L60" s="1"/>
      <c r="M60" s="1"/>
      <c r="N60" s="1"/>
      <c r="O60" s="1"/>
    </row>
    <row r="61" spans="1:16" x14ac:dyDescent="0.2">
      <c r="A61" s="25" t="s">
        <v>103</v>
      </c>
      <c r="B61" s="33" t="s">
        <v>14</v>
      </c>
      <c r="C61" s="11">
        <v>19</v>
      </c>
      <c r="D61" s="11"/>
      <c r="E61" s="11">
        <v>40</v>
      </c>
      <c r="F61" s="11"/>
      <c r="G61" s="34"/>
      <c r="H61" s="1"/>
      <c r="I61" s="1"/>
      <c r="J61" s="1"/>
      <c r="K61" s="1"/>
      <c r="L61" s="1"/>
      <c r="M61" s="1"/>
      <c r="N61" s="1"/>
      <c r="O61" s="1"/>
    </row>
    <row r="62" spans="1:16" ht="15" customHeight="1" x14ac:dyDescent="0.2">
      <c r="A62" s="28" t="s">
        <v>104</v>
      </c>
      <c r="B62" s="33" t="s">
        <v>15</v>
      </c>
      <c r="C62" s="11"/>
      <c r="D62" s="11"/>
      <c r="E62" s="11"/>
      <c r="F62" s="11"/>
      <c r="G62" s="34"/>
      <c r="H62" s="1"/>
      <c r="I62" s="1"/>
      <c r="J62" s="1"/>
      <c r="K62" s="1"/>
      <c r="L62" s="1"/>
      <c r="M62" s="1"/>
      <c r="N62" s="1"/>
      <c r="O62" s="1"/>
    </row>
    <row r="63" spans="1:16" x14ac:dyDescent="0.2">
      <c r="A63" s="25" t="s">
        <v>105</v>
      </c>
      <c r="B63" s="33" t="s">
        <v>16</v>
      </c>
      <c r="C63" s="11"/>
      <c r="D63" s="11"/>
      <c r="E63" s="11"/>
      <c r="F63" s="11"/>
      <c r="G63" s="34"/>
      <c r="H63" s="1"/>
      <c r="I63" s="1"/>
      <c r="J63" s="1"/>
      <c r="K63" s="1"/>
      <c r="L63" s="1"/>
      <c r="M63" s="1"/>
      <c r="N63" s="1"/>
      <c r="O63" s="1"/>
    </row>
    <row r="64" spans="1:16" x14ac:dyDescent="0.2">
      <c r="A64" s="25" t="s">
        <v>106</v>
      </c>
      <c r="B64" s="29" t="s">
        <v>107</v>
      </c>
      <c r="C64" s="11"/>
      <c r="D64" s="11"/>
      <c r="E64" s="11"/>
      <c r="F64" s="11"/>
      <c r="G64" s="34"/>
      <c r="H64" s="1"/>
      <c r="I64" s="1"/>
      <c r="J64" s="1"/>
      <c r="K64" s="1"/>
      <c r="L64" s="1"/>
      <c r="M64" s="1"/>
      <c r="N64" s="1"/>
      <c r="O64" s="1"/>
      <c r="P64" s="2"/>
    </row>
    <row r="65" spans="1:18" ht="12.75" customHeight="1" x14ac:dyDescent="0.2">
      <c r="A65" s="25" t="s">
        <v>108</v>
      </c>
      <c r="B65" s="33" t="s">
        <v>109</v>
      </c>
      <c r="C65" s="11"/>
      <c r="D65" s="11"/>
      <c r="E65" s="11"/>
      <c r="F65" s="11"/>
      <c r="G65" s="34"/>
      <c r="H65" s="91"/>
      <c r="I65" s="91"/>
      <c r="J65" s="91"/>
      <c r="K65" s="91"/>
      <c r="L65" s="91"/>
      <c r="M65" s="91"/>
      <c r="N65" s="91"/>
      <c r="O65" s="91"/>
      <c r="P65" s="2"/>
    </row>
    <row r="66" spans="1:18" x14ac:dyDescent="0.2">
      <c r="A66" s="36" t="s">
        <v>110</v>
      </c>
      <c r="B66" s="33" t="s">
        <v>111</v>
      </c>
      <c r="C66" s="11"/>
      <c r="D66" s="11"/>
      <c r="E66" s="11"/>
      <c r="F66" s="11"/>
      <c r="G66" s="34"/>
      <c r="H66" s="1"/>
      <c r="I66" s="1"/>
      <c r="J66" s="1"/>
      <c r="K66" s="1"/>
      <c r="L66" s="1"/>
      <c r="M66" s="1"/>
      <c r="N66" s="1"/>
      <c r="O66" s="1"/>
      <c r="P66" s="2"/>
    </row>
    <row r="67" spans="1:18" x14ac:dyDescent="0.2">
      <c r="A67" s="25" t="s">
        <v>112</v>
      </c>
      <c r="B67" s="29" t="s">
        <v>113</v>
      </c>
      <c r="C67" s="37">
        <f>C53+C54+C55+C56+C58+C60+C61+C62+C63+C65+C66</f>
        <v>19</v>
      </c>
      <c r="D67" s="37">
        <f>D53+D54+D55+D56+D58+D60+D61+D62+D63+D65+D66</f>
        <v>0</v>
      </c>
      <c r="E67" s="37">
        <f>E53+E54+E55+E56+E58+E60+E61+E62+E63+E65+E66</f>
        <v>40</v>
      </c>
      <c r="F67" s="37">
        <f>F53+F54+F55+F56+F58+F60+F61+F62+F63+F65+F66</f>
        <v>0</v>
      </c>
      <c r="G67" s="38"/>
      <c r="H67" s="1"/>
      <c r="I67" s="1"/>
      <c r="J67" s="1"/>
      <c r="K67" s="1"/>
    </row>
    <row r="68" spans="1:18" x14ac:dyDescent="0.2">
      <c r="A68" s="1"/>
      <c r="B68" s="59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  <row r="69" spans="1:18" x14ac:dyDescent="0.2">
      <c r="A69" s="89" t="s">
        <v>152</v>
      </c>
      <c r="B69" s="90"/>
      <c r="C69" s="90"/>
      <c r="D69" s="9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</row>
    <row r="70" spans="1:18" ht="16.5" customHeight="1" x14ac:dyDescent="0.25">
      <c r="A70" s="793" t="s">
        <v>151</v>
      </c>
      <c r="B70" s="795" t="s">
        <v>25</v>
      </c>
      <c r="C70" s="797" t="s">
        <v>146</v>
      </c>
      <c r="D70" s="797" t="s">
        <v>147</v>
      </c>
      <c r="E70" s="800" t="s">
        <v>134</v>
      </c>
      <c r="F70" s="802" t="s">
        <v>137</v>
      </c>
      <c r="G70" s="802"/>
      <c r="H70" s="802"/>
      <c r="I70" s="802"/>
      <c r="J70" s="803" t="s">
        <v>148</v>
      </c>
      <c r="K70" s="589"/>
      <c r="L70" s="1"/>
      <c r="M70" s="597"/>
      <c r="N70" s="598"/>
    </row>
    <row r="71" spans="1:18" ht="65.25" customHeight="1" x14ac:dyDescent="0.2">
      <c r="A71" s="794"/>
      <c r="B71" s="796"/>
      <c r="C71" s="798"/>
      <c r="D71" s="799"/>
      <c r="E71" s="801"/>
      <c r="F71" s="465" t="s">
        <v>138</v>
      </c>
      <c r="G71" s="464" t="s">
        <v>149</v>
      </c>
      <c r="H71" s="464" t="s">
        <v>144</v>
      </c>
      <c r="I71" s="103" t="s">
        <v>90</v>
      </c>
      <c r="J71" s="804"/>
      <c r="K71" s="1"/>
      <c r="L71" s="1"/>
      <c r="M71" s="599"/>
    </row>
    <row r="72" spans="1:18" x14ac:dyDescent="0.2">
      <c r="A72" s="104" t="s">
        <v>142</v>
      </c>
      <c r="B72" s="102" t="s">
        <v>145</v>
      </c>
      <c r="C72" s="603"/>
      <c r="D72" s="604"/>
      <c r="E72" s="105">
        <f>C72+D72</f>
        <v>0</v>
      </c>
      <c r="F72" s="105">
        <f>G72+H72+I72</f>
        <v>0</v>
      </c>
      <c r="G72" s="604"/>
      <c r="H72" s="605"/>
      <c r="I72" s="100"/>
      <c r="J72" s="600">
        <f>E72-F72</f>
        <v>0</v>
      </c>
      <c r="K72" s="1"/>
      <c r="L72" s="1"/>
      <c r="M72" s="599"/>
    </row>
    <row r="73" spans="1:18" x14ac:dyDescent="0.2">
      <c r="A73" s="104" t="s">
        <v>143</v>
      </c>
      <c r="B73" s="102" t="s">
        <v>135</v>
      </c>
      <c r="C73" s="603"/>
      <c r="D73" s="604"/>
      <c r="E73" s="105">
        <f>C73+D73</f>
        <v>0</v>
      </c>
      <c r="F73" s="105">
        <f>G73+H73+I73</f>
        <v>0</v>
      </c>
      <c r="G73" s="604"/>
      <c r="H73" s="605"/>
      <c r="I73" s="100"/>
      <c r="J73" s="600">
        <f>E73-F73</f>
        <v>0</v>
      </c>
      <c r="K73" s="463"/>
      <c r="L73" s="714" t="s">
        <v>121</v>
      </c>
      <c r="M73" s="714"/>
      <c r="N73" s="714"/>
      <c r="O73" s="714"/>
      <c r="P73" s="714"/>
      <c r="Q73" s="714"/>
      <c r="R73" s="714"/>
    </row>
    <row r="74" spans="1:18" x14ac:dyDescent="0.2">
      <c r="A74" s="104" t="s">
        <v>140</v>
      </c>
      <c r="B74" s="102" t="s">
        <v>136</v>
      </c>
      <c r="C74" s="101"/>
      <c r="D74" s="101"/>
      <c r="E74" s="105">
        <f>C74+D74</f>
        <v>0</v>
      </c>
      <c r="F74" s="105">
        <f>G74+H74+I74</f>
        <v>0</v>
      </c>
      <c r="G74" s="101"/>
      <c r="H74" s="101"/>
      <c r="I74" s="100"/>
      <c r="J74" s="600">
        <f>E74-F74</f>
        <v>0</v>
      </c>
      <c r="K74" s="1"/>
      <c r="L74" s="597"/>
      <c r="M74" s="598"/>
    </row>
    <row r="75" spans="1:18" x14ac:dyDescent="0.2">
      <c r="A75" s="104" t="s">
        <v>141</v>
      </c>
      <c r="B75" s="102" t="s">
        <v>150</v>
      </c>
      <c r="C75" s="101">
        <v>1</v>
      </c>
      <c r="D75" s="101"/>
      <c r="E75" s="105">
        <f>C75+D75</f>
        <v>1</v>
      </c>
      <c r="F75" s="105">
        <f>G75+H75+I75</f>
        <v>0</v>
      </c>
      <c r="G75" s="101"/>
      <c r="H75" s="101"/>
      <c r="I75" s="100"/>
      <c r="J75" s="600">
        <f>E75-F75</f>
        <v>1</v>
      </c>
      <c r="K75" s="1"/>
      <c r="L75" s="1"/>
      <c r="M75" s="2"/>
    </row>
    <row r="76" spans="1:18" ht="12.75" customHeight="1" x14ac:dyDescent="0.2">
      <c r="A76" s="601" t="s">
        <v>139</v>
      </c>
      <c r="B76" s="102" t="s">
        <v>153</v>
      </c>
      <c r="C76" s="100"/>
      <c r="D76" s="100"/>
      <c r="E76" s="105">
        <f>C76+D76</f>
        <v>0</v>
      </c>
      <c r="F76" s="105">
        <f>G76+H76+I76</f>
        <v>0</v>
      </c>
      <c r="G76" s="100"/>
      <c r="H76" s="100"/>
      <c r="I76" s="100"/>
      <c r="J76" s="600">
        <f>E76-F76</f>
        <v>0</v>
      </c>
      <c r="K76" s="1"/>
      <c r="L76" s="1"/>
      <c r="M76" s="2"/>
    </row>
    <row r="77" spans="1:18" s="86" customForma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8" s="86" customFormat="1" ht="16.5" x14ac:dyDescent="0.25">
      <c r="A78" s="92" t="s">
        <v>664</v>
      </c>
      <c r="B78" s="92" t="s">
        <v>666</v>
      </c>
      <c r="C78" s="93"/>
      <c r="D78" s="93"/>
      <c r="E78" s="93"/>
      <c r="F78" s="93"/>
      <c r="G78" s="94"/>
      <c r="H78" s="95" t="s">
        <v>649</v>
      </c>
      <c r="I78" s="96"/>
      <c r="J78" s="96"/>
      <c r="K78" s="96"/>
      <c r="L78" s="39"/>
      <c r="M78" s="39"/>
      <c r="N78" s="23"/>
      <c r="O78" s="23"/>
      <c r="P78" s="24"/>
    </row>
    <row r="79" spans="1:18" s="86" customFormat="1" ht="16.5" x14ac:dyDescent="0.25">
      <c r="A79" s="97"/>
      <c r="B79" s="92"/>
      <c r="C79" s="93"/>
      <c r="D79" s="93"/>
      <c r="E79" s="93"/>
      <c r="F79" s="93"/>
      <c r="G79" s="94"/>
      <c r="H79" s="98"/>
      <c r="I79" s="98"/>
      <c r="J79" s="98"/>
      <c r="K79" s="98"/>
      <c r="L79" s="39"/>
      <c r="M79" s="39"/>
      <c r="N79" s="23"/>
      <c r="O79" s="23"/>
      <c r="P79" s="24"/>
    </row>
    <row r="80" spans="1:18" s="86" customFormat="1" x14ac:dyDescent="0.2">
      <c r="A80" s="99" t="s">
        <v>648</v>
      </c>
      <c r="B80" s="99" t="s">
        <v>665</v>
      </c>
      <c r="C80" s="24"/>
      <c r="D80" s="24"/>
      <c r="E80" s="24"/>
      <c r="F80" s="24"/>
      <c r="G80" s="24"/>
      <c r="H80" s="99" t="s">
        <v>650</v>
      </c>
      <c r="I80" s="24"/>
      <c r="J80" s="24"/>
      <c r="K80" s="24"/>
      <c r="L80" s="24"/>
      <c r="M80" s="24"/>
      <c r="N80" s="23"/>
      <c r="O80" s="23"/>
    </row>
    <row r="81" spans="1:15" s="86" customForma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s="86" customForma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s="86" customForma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s="86" customForma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s="86" customForma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s="86" customForma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s="86" customForma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s="86" customForma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s="86" customForma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s="86" customForma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s="86" customForma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s="86" customForma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s="86" customForma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s="86" customForma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s="86" customForma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s="86" customForma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</sheetData>
  <sheetProtection password="D259" sheet="1" objects="1" scenarios="1" formatColumns="0" formatRows="0"/>
  <mergeCells count="35">
    <mergeCell ref="L73:R73"/>
    <mergeCell ref="A70:A71"/>
    <mergeCell ref="B70:B71"/>
    <mergeCell ref="C70:C71"/>
    <mergeCell ref="D70:D71"/>
    <mergeCell ref="E70:E71"/>
    <mergeCell ref="F70:I70"/>
    <mergeCell ref="J70:J71"/>
    <mergeCell ref="D3:D11"/>
    <mergeCell ref="R3:R11"/>
    <mergeCell ref="E3:E11"/>
    <mergeCell ref="Q3:Q11"/>
    <mergeCell ref="O5:P5"/>
    <mergeCell ref="L5:L11"/>
    <mergeCell ref="M5:M11"/>
    <mergeCell ref="N5:N11"/>
    <mergeCell ref="J4:J11"/>
    <mergeCell ref="K5:K11"/>
    <mergeCell ref="H3:H11"/>
    <mergeCell ref="F45:I45"/>
    <mergeCell ref="A1:I1"/>
    <mergeCell ref="I3:I11"/>
    <mergeCell ref="E45:E46"/>
    <mergeCell ref="N1:Q1"/>
    <mergeCell ref="F3:F11"/>
    <mergeCell ref="A3:A11"/>
    <mergeCell ref="B3:B11"/>
    <mergeCell ref="C3:C11"/>
    <mergeCell ref="N45:Q45"/>
    <mergeCell ref="J3:P3"/>
    <mergeCell ref="G3:G11"/>
    <mergeCell ref="J45:M45"/>
    <mergeCell ref="O6:O11"/>
    <mergeCell ref="P6:P11"/>
    <mergeCell ref="L4:P4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  <rowBreaks count="1" manualBreakCount="1">
    <brk id="4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CAEE4F5B-8D6B-49FA-A759-4AE7C9EC55C7}">
            <xm:f>'1.Приложение 1_Общо'!$D$10+'1.Приложение 1_Общо'!$D$13+'1.Приложение 1_Общо'!$D$16+'1.Приложение 1_Общо'!$D$28+'1.Приложение 1_Общо'!$D$31</xm:f>
            <x14:dxf>
              <fill>
                <patternFill>
                  <bgColor rgb="FFFF00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ellIs" priority="5" operator="notEqual" id="{5266A8E3-7609-4301-B4F2-A0EE114623E5}">
            <xm:f>'1.Приложение 1_Общо'!$J$10+'1.Приложение 1_Общо'!$J$13+'1.Приложение 1_Общо'!$J$16+'1.Приложение 1_Общо'!$J$28+'1.Приложение 1_Общо'!$J$31</xm:f>
            <x14:dxf>
              <fill>
                <patternFill>
                  <bgColor rgb="FFFF0000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cellIs" priority="4" operator="notEqual" id="{8CA71055-8893-4E24-8129-A5B97A44C05B}">
            <xm:f>'1.Приложение 1_Общо'!$K$10+'1.Приложение 1_Общо'!$K$13+'1.Приложение 1_Общо'!$K$16+'1.Приложение 1_Общо'!$K$28+'1.Приложение 1_Общо'!$K$31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3" operator="notEqual" id="{9D780B5A-9CF3-4B54-9CBA-2F542EB5B07F}">
            <xm:f>'1.Приложение 1_Общо'!$L$10+'1.Приложение 1_Общо'!$L$13+'1.Приложение 1_Общо'!$L$16+'1.Приложение 1_Общо'!$L$28+'1.Приложение 1_Общо'!$L$31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2" operator="notEqual" id="{D9174775-C55D-4634-A760-1190C912F37C}">
            <xm:f>'1.Приложение 1_Общо'!$M$10+'1.Приложение 1_Общо'!$M$13+'1.Приложение 1_Общо'!$M$16+'1.Приложение 1_Общо'!$M$28+'1.Приложение 1_Общо'!$M$31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1" operator="notEqual" id="{8383C627-F198-4566-8DAB-DAD136EC799F}">
            <xm:f>'1.Приложение 1_Общо'!$W$10+'1.Приложение 1_Общо'!$W$13+'1.Приложение 1_Общо'!$W$16+'1.Приложение 1_Общо'!$W$28+'1.Приложение 1_Общо'!$W$31</xm:f>
            <x14:dxf>
              <fill>
                <patternFill>
                  <bgColor rgb="FFFF0000"/>
                </patternFill>
              </fill>
            </x14:dxf>
          </x14:cfRule>
          <xm:sqref>R36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51"/>
  <sheetViews>
    <sheetView zoomScaleNormal="100" workbookViewId="0">
      <selection activeCell="F44" sqref="F44"/>
    </sheetView>
  </sheetViews>
  <sheetFormatPr defaultRowHeight="12.75" x14ac:dyDescent="0.2"/>
  <cols>
    <col min="1" max="1" width="28.140625" style="467" customWidth="1"/>
    <col min="2" max="2" width="7.7109375" style="467" customWidth="1"/>
    <col min="3" max="3" width="6" style="467" customWidth="1"/>
    <col min="4" max="4" width="6.28515625" style="467" customWidth="1"/>
    <col min="5" max="5" width="7.85546875" style="467" customWidth="1"/>
    <col min="6" max="6" width="7.5703125" style="467" customWidth="1"/>
    <col min="7" max="8" width="6.42578125" style="467" customWidth="1"/>
    <col min="9" max="9" width="6" style="467" customWidth="1"/>
    <col min="10" max="10" width="4.5703125" style="467" customWidth="1"/>
    <col min="11" max="11" width="7.5703125" style="467" customWidth="1"/>
    <col min="12" max="12" width="6" style="467" customWidth="1"/>
    <col min="13" max="13" width="7" style="467" customWidth="1"/>
    <col min="14" max="14" width="5.85546875" style="467" customWidth="1"/>
    <col min="15" max="15" width="6.140625" style="467" customWidth="1"/>
    <col min="16" max="16" width="8.140625" style="467" customWidth="1"/>
    <col min="17" max="17" width="5.5703125" style="467" customWidth="1"/>
    <col min="18" max="18" width="5" style="467" customWidth="1"/>
    <col min="19" max="19" width="4.7109375" style="467" customWidth="1"/>
    <col min="20" max="16384" width="9.140625" style="467"/>
  </cols>
  <sheetData>
    <row r="1" spans="1:21" s="86" customFormat="1" ht="12.75" customHeight="1" x14ac:dyDescent="0.2"/>
    <row r="2" spans="1:21" s="86" customFormat="1" ht="15.75" x14ac:dyDescent="0.25">
      <c r="A2" s="746" t="s">
        <v>243</v>
      </c>
      <c r="B2" s="746"/>
      <c r="C2" s="746"/>
      <c r="D2" s="746"/>
      <c r="E2" s="746"/>
      <c r="F2" s="746"/>
      <c r="G2" s="746"/>
      <c r="H2" s="746"/>
      <c r="I2" s="746"/>
      <c r="J2" s="607"/>
      <c r="K2" s="124" t="s">
        <v>662</v>
      </c>
      <c r="L2" s="607" t="s">
        <v>244</v>
      </c>
      <c r="M2" s="125">
        <v>12</v>
      </c>
      <c r="N2" s="746" t="s">
        <v>663</v>
      </c>
      <c r="O2" s="746"/>
      <c r="P2" s="746"/>
      <c r="Q2" s="746"/>
      <c r="R2" s="24"/>
      <c r="S2" s="24"/>
      <c r="T2" s="24"/>
      <c r="U2" s="24"/>
    </row>
    <row r="3" spans="1:21" s="86" customFormat="1" ht="13.5" thickBot="1" x14ac:dyDescent="0.2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24"/>
      <c r="M3" s="24"/>
      <c r="N3" s="24"/>
      <c r="O3" s="24"/>
      <c r="P3" s="24"/>
      <c r="Q3" s="24"/>
      <c r="R3" s="24"/>
      <c r="S3" s="24"/>
      <c r="T3" s="24"/>
    </row>
    <row r="4" spans="1:21" ht="24" customHeight="1" x14ac:dyDescent="0.2">
      <c r="A4" s="805" t="s">
        <v>245</v>
      </c>
      <c r="B4" s="808" t="s">
        <v>25</v>
      </c>
      <c r="C4" s="811" t="s">
        <v>246</v>
      </c>
      <c r="D4" s="813" t="s">
        <v>247</v>
      </c>
      <c r="E4" s="815" t="s">
        <v>248</v>
      </c>
      <c r="F4" s="817" t="s">
        <v>249</v>
      </c>
      <c r="G4" s="818"/>
      <c r="H4" s="818"/>
      <c r="I4" s="818"/>
      <c r="J4" s="818"/>
      <c r="K4" s="819"/>
      <c r="L4" s="820" t="s">
        <v>250</v>
      </c>
      <c r="M4" s="822" t="s">
        <v>251</v>
      </c>
      <c r="N4" s="818"/>
      <c r="O4" s="818"/>
      <c r="P4" s="823"/>
      <c r="Q4" s="822" t="s">
        <v>252</v>
      </c>
      <c r="R4" s="818"/>
      <c r="S4" s="819"/>
      <c r="T4" s="2"/>
    </row>
    <row r="5" spans="1:21" x14ac:dyDescent="0.2">
      <c r="A5" s="806"/>
      <c r="B5" s="809"/>
      <c r="C5" s="812"/>
      <c r="D5" s="814"/>
      <c r="E5" s="816"/>
      <c r="F5" s="826" t="s">
        <v>253</v>
      </c>
      <c r="G5" s="827" t="s">
        <v>22</v>
      </c>
      <c r="H5" s="827"/>
      <c r="I5" s="827"/>
      <c r="J5" s="827"/>
      <c r="K5" s="828"/>
      <c r="L5" s="821"/>
      <c r="M5" s="812" t="s">
        <v>254</v>
      </c>
      <c r="N5" s="824" t="s">
        <v>255</v>
      </c>
      <c r="O5" s="824" t="s">
        <v>256</v>
      </c>
      <c r="P5" s="829" t="s">
        <v>257</v>
      </c>
      <c r="Q5" s="812" t="s">
        <v>258</v>
      </c>
      <c r="R5" s="827" t="s">
        <v>259</v>
      </c>
      <c r="S5" s="828"/>
      <c r="T5" s="2"/>
    </row>
    <row r="6" spans="1:21" ht="12.75" customHeight="1" x14ac:dyDescent="0.2">
      <c r="A6" s="806"/>
      <c r="B6" s="809"/>
      <c r="C6" s="812"/>
      <c r="D6" s="814"/>
      <c r="E6" s="816"/>
      <c r="F6" s="826"/>
      <c r="G6" s="824" t="s">
        <v>260</v>
      </c>
      <c r="H6" s="824" t="s">
        <v>261</v>
      </c>
      <c r="I6" s="824" t="s">
        <v>262</v>
      </c>
      <c r="J6" s="824" t="s">
        <v>263</v>
      </c>
      <c r="K6" s="825" t="s">
        <v>264</v>
      </c>
      <c r="L6" s="821"/>
      <c r="M6" s="812"/>
      <c r="N6" s="824"/>
      <c r="O6" s="824"/>
      <c r="P6" s="829"/>
      <c r="Q6" s="812"/>
      <c r="R6" s="824" t="s">
        <v>265</v>
      </c>
      <c r="S6" s="825" t="s">
        <v>266</v>
      </c>
      <c r="T6" s="2"/>
    </row>
    <row r="7" spans="1:21" x14ac:dyDescent="0.2">
      <c r="A7" s="806"/>
      <c r="B7" s="809"/>
      <c r="C7" s="812"/>
      <c r="D7" s="814"/>
      <c r="E7" s="816"/>
      <c r="F7" s="826"/>
      <c r="G7" s="824"/>
      <c r="H7" s="824"/>
      <c r="I7" s="824"/>
      <c r="J7" s="824"/>
      <c r="K7" s="825"/>
      <c r="L7" s="821"/>
      <c r="M7" s="812"/>
      <c r="N7" s="824"/>
      <c r="O7" s="824"/>
      <c r="P7" s="829"/>
      <c r="Q7" s="812"/>
      <c r="R7" s="824"/>
      <c r="S7" s="825"/>
      <c r="T7" s="2"/>
    </row>
    <row r="8" spans="1:21" ht="68.25" customHeight="1" x14ac:dyDescent="0.2">
      <c r="A8" s="806"/>
      <c r="B8" s="809"/>
      <c r="C8" s="812"/>
      <c r="D8" s="814"/>
      <c r="E8" s="816"/>
      <c r="F8" s="826"/>
      <c r="G8" s="824"/>
      <c r="H8" s="824"/>
      <c r="I8" s="824"/>
      <c r="J8" s="824"/>
      <c r="K8" s="825"/>
      <c r="L8" s="821"/>
      <c r="M8" s="812"/>
      <c r="N8" s="824"/>
      <c r="O8" s="824"/>
      <c r="P8" s="829"/>
      <c r="Q8" s="812"/>
      <c r="R8" s="824"/>
      <c r="S8" s="825"/>
      <c r="T8" s="2"/>
    </row>
    <row r="9" spans="1:21" ht="12.75" customHeight="1" x14ac:dyDescent="0.2">
      <c r="A9" s="806"/>
      <c r="B9" s="809"/>
      <c r="C9" s="812"/>
      <c r="D9" s="814"/>
      <c r="E9" s="816"/>
      <c r="F9" s="826"/>
      <c r="G9" s="824"/>
      <c r="H9" s="824"/>
      <c r="I9" s="824"/>
      <c r="J9" s="824"/>
      <c r="K9" s="825"/>
      <c r="L9" s="821"/>
      <c r="M9" s="812"/>
      <c r="N9" s="824"/>
      <c r="O9" s="824"/>
      <c r="P9" s="829"/>
      <c r="Q9" s="812"/>
      <c r="R9" s="824"/>
      <c r="S9" s="825"/>
      <c r="T9" s="2"/>
    </row>
    <row r="10" spans="1:21" x14ac:dyDescent="0.2">
      <c r="A10" s="806"/>
      <c r="B10" s="809"/>
      <c r="C10" s="812"/>
      <c r="D10" s="814"/>
      <c r="E10" s="816"/>
      <c r="F10" s="826"/>
      <c r="G10" s="824"/>
      <c r="H10" s="824"/>
      <c r="I10" s="824"/>
      <c r="J10" s="824"/>
      <c r="K10" s="825"/>
      <c r="L10" s="821"/>
      <c r="M10" s="812"/>
      <c r="N10" s="824"/>
      <c r="O10" s="824"/>
      <c r="P10" s="829"/>
      <c r="Q10" s="812"/>
      <c r="R10" s="824"/>
      <c r="S10" s="825"/>
      <c r="T10" s="2"/>
    </row>
    <row r="11" spans="1:21" ht="10.5" customHeight="1" x14ac:dyDescent="0.2">
      <c r="A11" s="806"/>
      <c r="B11" s="809"/>
      <c r="C11" s="812"/>
      <c r="D11" s="814"/>
      <c r="E11" s="816"/>
      <c r="F11" s="826"/>
      <c r="G11" s="824"/>
      <c r="H11" s="824"/>
      <c r="I11" s="824"/>
      <c r="J11" s="824"/>
      <c r="K11" s="825"/>
      <c r="L11" s="821"/>
      <c r="M11" s="812"/>
      <c r="N11" s="824"/>
      <c r="O11" s="824"/>
      <c r="P11" s="829"/>
      <c r="Q11" s="812"/>
      <c r="R11" s="824"/>
      <c r="S11" s="825"/>
      <c r="T11" s="2"/>
    </row>
    <row r="12" spans="1:21" ht="12.75" customHeight="1" x14ac:dyDescent="0.2">
      <c r="A12" s="807"/>
      <c r="B12" s="810"/>
      <c r="C12" s="812"/>
      <c r="D12" s="814"/>
      <c r="E12" s="816"/>
      <c r="F12" s="826"/>
      <c r="G12" s="824"/>
      <c r="H12" s="824"/>
      <c r="I12" s="824"/>
      <c r="J12" s="824"/>
      <c r="K12" s="825"/>
      <c r="L12" s="821"/>
      <c r="M12" s="812"/>
      <c r="N12" s="824"/>
      <c r="O12" s="824"/>
      <c r="P12" s="829"/>
      <c r="Q12" s="812"/>
      <c r="R12" s="824"/>
      <c r="S12" s="825"/>
      <c r="T12" s="2"/>
    </row>
    <row r="13" spans="1:21" x14ac:dyDescent="0.2">
      <c r="A13" s="620" t="s">
        <v>0</v>
      </c>
      <c r="B13" s="621" t="s">
        <v>1</v>
      </c>
      <c r="C13" s="620">
        <v>1</v>
      </c>
      <c r="D13" s="622">
        <v>2</v>
      </c>
      <c r="E13" s="623">
        <v>3</v>
      </c>
      <c r="F13" s="624">
        <v>4</v>
      </c>
      <c r="G13" s="622">
        <v>5</v>
      </c>
      <c r="H13" s="622">
        <v>6</v>
      </c>
      <c r="I13" s="622">
        <v>7</v>
      </c>
      <c r="J13" s="622">
        <v>8</v>
      </c>
      <c r="K13" s="623">
        <v>9</v>
      </c>
      <c r="L13" s="625">
        <v>10</v>
      </c>
      <c r="M13" s="620">
        <v>11</v>
      </c>
      <c r="N13" s="622">
        <v>12</v>
      </c>
      <c r="O13" s="622">
        <v>13</v>
      </c>
      <c r="P13" s="621">
        <v>14</v>
      </c>
      <c r="Q13" s="620">
        <v>15</v>
      </c>
      <c r="R13" s="622">
        <v>16</v>
      </c>
      <c r="S13" s="623">
        <v>17</v>
      </c>
      <c r="T13" s="2"/>
    </row>
    <row r="14" spans="1:21" x14ac:dyDescent="0.2">
      <c r="A14" s="126" t="s">
        <v>671</v>
      </c>
      <c r="B14" s="127" t="s">
        <v>267</v>
      </c>
      <c r="C14" s="128">
        <v>5</v>
      </c>
      <c r="D14" s="129">
        <v>37</v>
      </c>
      <c r="E14" s="130">
        <f t="shared" ref="E14:E26" si="0">C14+D14</f>
        <v>42</v>
      </c>
      <c r="F14" s="131">
        <f>G14+H14+I14+J14+K14</f>
        <v>35</v>
      </c>
      <c r="G14" s="129">
        <v>16</v>
      </c>
      <c r="H14" s="129">
        <v>6</v>
      </c>
      <c r="I14" s="129">
        <v>6</v>
      </c>
      <c r="J14" s="129">
        <v>3</v>
      </c>
      <c r="K14" s="132">
        <v>4</v>
      </c>
      <c r="L14" s="133">
        <f>E14-F14</f>
        <v>7</v>
      </c>
      <c r="M14" s="128"/>
      <c r="N14" s="129">
        <v>19</v>
      </c>
      <c r="O14" s="129">
        <v>18</v>
      </c>
      <c r="P14" s="134">
        <f>M14+N14-O14</f>
        <v>1</v>
      </c>
      <c r="Q14" s="128"/>
      <c r="R14" s="129"/>
      <c r="S14" s="132"/>
      <c r="T14" s="2"/>
    </row>
    <row r="15" spans="1:21" x14ac:dyDescent="0.2">
      <c r="A15" s="126" t="s">
        <v>672</v>
      </c>
      <c r="B15" s="127" t="s">
        <v>268</v>
      </c>
      <c r="C15" s="128">
        <v>22</v>
      </c>
      <c r="D15" s="129">
        <v>118</v>
      </c>
      <c r="E15" s="130">
        <f t="shared" si="0"/>
        <v>140</v>
      </c>
      <c r="F15" s="131">
        <f t="shared" ref="F15:F26" si="1">G15+H15+I15+J15+K15</f>
        <v>119</v>
      </c>
      <c r="G15" s="129">
        <v>83</v>
      </c>
      <c r="H15" s="129">
        <v>17</v>
      </c>
      <c r="I15" s="129">
        <v>7</v>
      </c>
      <c r="J15" s="129">
        <v>1</v>
      </c>
      <c r="K15" s="132">
        <v>11</v>
      </c>
      <c r="L15" s="133">
        <f t="shared" ref="L15:L26" si="2">E15-F15</f>
        <v>21</v>
      </c>
      <c r="M15" s="128">
        <v>11</v>
      </c>
      <c r="N15" s="129">
        <v>105</v>
      </c>
      <c r="O15" s="129">
        <v>106</v>
      </c>
      <c r="P15" s="134">
        <f t="shared" ref="P15:P26" si="3">M15+N15-O15</f>
        <v>10</v>
      </c>
      <c r="Q15" s="128">
        <v>1</v>
      </c>
      <c r="R15" s="129"/>
      <c r="S15" s="132">
        <v>1</v>
      </c>
      <c r="T15" s="2"/>
    </row>
    <row r="16" spans="1:21" x14ac:dyDescent="0.2">
      <c r="A16" s="126" t="s">
        <v>673</v>
      </c>
      <c r="B16" s="127" t="s">
        <v>269</v>
      </c>
      <c r="C16" s="128">
        <v>3</v>
      </c>
      <c r="D16" s="129">
        <v>27</v>
      </c>
      <c r="E16" s="130">
        <f t="shared" si="0"/>
        <v>30</v>
      </c>
      <c r="F16" s="131">
        <f t="shared" si="1"/>
        <v>25</v>
      </c>
      <c r="G16" s="129">
        <v>17</v>
      </c>
      <c r="H16" s="129">
        <v>2</v>
      </c>
      <c r="I16" s="129"/>
      <c r="J16" s="129">
        <v>1</v>
      </c>
      <c r="K16" s="132">
        <v>5</v>
      </c>
      <c r="L16" s="133">
        <f t="shared" si="2"/>
        <v>5</v>
      </c>
      <c r="M16" s="128"/>
      <c r="N16" s="129">
        <v>44</v>
      </c>
      <c r="O16" s="129">
        <v>43</v>
      </c>
      <c r="P16" s="134">
        <f t="shared" si="3"/>
        <v>1</v>
      </c>
      <c r="Q16" s="128">
        <v>1</v>
      </c>
      <c r="R16" s="129">
        <v>1</v>
      </c>
      <c r="S16" s="132"/>
    </row>
    <row r="17" spans="1:19" x14ac:dyDescent="0.2">
      <c r="A17" s="126" t="s">
        <v>674</v>
      </c>
      <c r="B17" s="127" t="s">
        <v>270</v>
      </c>
      <c r="C17" s="128">
        <v>3</v>
      </c>
      <c r="D17" s="129">
        <v>23</v>
      </c>
      <c r="E17" s="130">
        <f t="shared" ref="E17:E19" si="4">C17+D17</f>
        <v>26</v>
      </c>
      <c r="F17" s="131">
        <f t="shared" ref="F17:F19" si="5">G17+H17+I17+J17+K17</f>
        <v>25</v>
      </c>
      <c r="G17" s="129">
        <v>14</v>
      </c>
      <c r="H17" s="129"/>
      <c r="I17" s="129">
        <v>2</v>
      </c>
      <c r="J17" s="129"/>
      <c r="K17" s="132">
        <v>9</v>
      </c>
      <c r="L17" s="133">
        <f t="shared" ref="L17:L19" si="6">E17-F17</f>
        <v>1</v>
      </c>
      <c r="M17" s="128"/>
      <c r="N17" s="129">
        <v>1</v>
      </c>
      <c r="O17" s="129">
        <v>1</v>
      </c>
      <c r="P17" s="134">
        <f t="shared" ref="P17:P19" si="7">M17+N17-O17</f>
        <v>0</v>
      </c>
      <c r="Q17" s="128">
        <v>1</v>
      </c>
      <c r="R17" s="129"/>
      <c r="S17" s="132">
        <v>1</v>
      </c>
    </row>
    <row r="18" spans="1:19" x14ac:dyDescent="0.2">
      <c r="A18" s="126" t="s">
        <v>675</v>
      </c>
      <c r="B18" s="127" t="s">
        <v>271</v>
      </c>
      <c r="C18" s="128"/>
      <c r="D18" s="129">
        <v>10</v>
      </c>
      <c r="E18" s="130">
        <f t="shared" si="4"/>
        <v>10</v>
      </c>
      <c r="F18" s="131">
        <f t="shared" si="5"/>
        <v>9</v>
      </c>
      <c r="G18" s="129">
        <v>2</v>
      </c>
      <c r="H18" s="129"/>
      <c r="I18" s="129">
        <v>2</v>
      </c>
      <c r="J18" s="129"/>
      <c r="K18" s="132">
        <v>5</v>
      </c>
      <c r="L18" s="133">
        <f t="shared" si="6"/>
        <v>1</v>
      </c>
      <c r="M18" s="128"/>
      <c r="N18" s="129"/>
      <c r="O18" s="129"/>
      <c r="P18" s="134">
        <f t="shared" si="7"/>
        <v>0</v>
      </c>
      <c r="Q18" s="128"/>
      <c r="R18" s="129"/>
      <c r="S18" s="132"/>
    </row>
    <row r="19" spans="1:19" x14ac:dyDescent="0.2">
      <c r="A19" s="126"/>
      <c r="B19" s="127" t="s">
        <v>272</v>
      </c>
      <c r="C19" s="128"/>
      <c r="D19" s="129"/>
      <c r="E19" s="130">
        <f t="shared" si="4"/>
        <v>0</v>
      </c>
      <c r="F19" s="131">
        <f t="shared" si="5"/>
        <v>0</v>
      </c>
      <c r="G19" s="129"/>
      <c r="H19" s="129"/>
      <c r="I19" s="129"/>
      <c r="J19" s="129"/>
      <c r="K19" s="132"/>
      <c r="L19" s="133">
        <f t="shared" si="6"/>
        <v>0</v>
      </c>
      <c r="M19" s="128"/>
      <c r="N19" s="129"/>
      <c r="O19" s="129"/>
      <c r="P19" s="134">
        <f t="shared" si="7"/>
        <v>0</v>
      </c>
      <c r="Q19" s="128"/>
      <c r="R19" s="129"/>
      <c r="S19" s="132"/>
    </row>
    <row r="20" spans="1:19" x14ac:dyDescent="0.2">
      <c r="A20" s="126"/>
      <c r="B20" s="127" t="s">
        <v>273</v>
      </c>
      <c r="C20" s="128"/>
      <c r="D20" s="129"/>
      <c r="E20" s="130">
        <f t="shared" si="0"/>
        <v>0</v>
      </c>
      <c r="F20" s="131">
        <f t="shared" si="1"/>
        <v>0</v>
      </c>
      <c r="G20" s="129"/>
      <c r="H20" s="129"/>
      <c r="I20" s="129"/>
      <c r="J20" s="129"/>
      <c r="K20" s="132"/>
      <c r="L20" s="133">
        <f>E20-F20</f>
        <v>0</v>
      </c>
      <c r="M20" s="128"/>
      <c r="N20" s="129"/>
      <c r="O20" s="129"/>
      <c r="P20" s="134">
        <f t="shared" si="3"/>
        <v>0</v>
      </c>
      <c r="Q20" s="128"/>
      <c r="R20" s="129"/>
      <c r="S20" s="132"/>
    </row>
    <row r="21" spans="1:19" x14ac:dyDescent="0.2">
      <c r="A21" s="126"/>
      <c r="B21" s="127" t="s">
        <v>274</v>
      </c>
      <c r="C21" s="128"/>
      <c r="D21" s="129"/>
      <c r="E21" s="130">
        <f t="shared" si="0"/>
        <v>0</v>
      </c>
      <c r="F21" s="131">
        <f>G21+H21+I21+J21+K21</f>
        <v>0</v>
      </c>
      <c r="G21" s="129"/>
      <c r="H21" s="129"/>
      <c r="I21" s="129"/>
      <c r="J21" s="129"/>
      <c r="K21" s="132"/>
      <c r="L21" s="133">
        <f t="shared" si="2"/>
        <v>0</v>
      </c>
      <c r="M21" s="128"/>
      <c r="N21" s="129"/>
      <c r="O21" s="129"/>
      <c r="P21" s="134">
        <f t="shared" si="3"/>
        <v>0</v>
      </c>
      <c r="Q21" s="128"/>
      <c r="R21" s="129"/>
      <c r="S21" s="132"/>
    </row>
    <row r="22" spans="1:19" x14ac:dyDescent="0.2">
      <c r="A22" s="126"/>
      <c r="B22" s="127" t="s">
        <v>275</v>
      </c>
      <c r="C22" s="128"/>
      <c r="D22" s="129"/>
      <c r="E22" s="130">
        <f t="shared" si="0"/>
        <v>0</v>
      </c>
      <c r="F22" s="131">
        <f t="shared" si="1"/>
        <v>0</v>
      </c>
      <c r="G22" s="129"/>
      <c r="H22" s="129"/>
      <c r="I22" s="129"/>
      <c r="J22" s="129"/>
      <c r="K22" s="132"/>
      <c r="L22" s="133">
        <f t="shared" si="2"/>
        <v>0</v>
      </c>
      <c r="M22" s="128"/>
      <c r="N22" s="129"/>
      <c r="O22" s="129"/>
      <c r="P22" s="134">
        <f>M22+N22-O22</f>
        <v>0</v>
      </c>
      <c r="Q22" s="128"/>
      <c r="R22" s="129"/>
      <c r="S22" s="132"/>
    </row>
    <row r="23" spans="1:19" x14ac:dyDescent="0.2">
      <c r="A23" s="126"/>
      <c r="B23" s="612" t="s">
        <v>2</v>
      </c>
      <c r="C23" s="128"/>
      <c r="D23" s="129"/>
      <c r="E23" s="130">
        <f t="shared" si="0"/>
        <v>0</v>
      </c>
      <c r="F23" s="131">
        <f t="shared" si="1"/>
        <v>0</v>
      </c>
      <c r="G23" s="129"/>
      <c r="H23" s="129"/>
      <c r="I23" s="129"/>
      <c r="J23" s="129"/>
      <c r="K23" s="132"/>
      <c r="L23" s="133">
        <f t="shared" si="2"/>
        <v>0</v>
      </c>
      <c r="M23" s="128"/>
      <c r="N23" s="129"/>
      <c r="O23" s="129"/>
      <c r="P23" s="134">
        <f t="shared" si="3"/>
        <v>0</v>
      </c>
      <c r="Q23" s="128"/>
      <c r="R23" s="129"/>
      <c r="S23" s="132"/>
    </row>
    <row r="24" spans="1:19" x14ac:dyDescent="0.2">
      <c r="A24" s="126"/>
      <c r="B24" s="612" t="s">
        <v>40</v>
      </c>
      <c r="C24" s="128"/>
      <c r="D24" s="129"/>
      <c r="E24" s="130">
        <f t="shared" si="0"/>
        <v>0</v>
      </c>
      <c r="F24" s="131">
        <f t="shared" si="1"/>
        <v>0</v>
      </c>
      <c r="G24" s="129"/>
      <c r="H24" s="129"/>
      <c r="I24" s="129"/>
      <c r="J24" s="129"/>
      <c r="K24" s="132"/>
      <c r="L24" s="133">
        <f t="shared" si="2"/>
        <v>0</v>
      </c>
      <c r="M24" s="128"/>
      <c r="N24" s="129"/>
      <c r="O24" s="129"/>
      <c r="P24" s="134">
        <f t="shared" si="3"/>
        <v>0</v>
      </c>
      <c r="Q24" s="128"/>
      <c r="R24" s="129"/>
      <c r="S24" s="132"/>
    </row>
    <row r="25" spans="1:19" x14ac:dyDescent="0.2">
      <c r="A25" s="126"/>
      <c r="B25" s="612" t="s">
        <v>42</v>
      </c>
      <c r="C25" s="128"/>
      <c r="D25" s="129"/>
      <c r="E25" s="130">
        <f t="shared" si="0"/>
        <v>0</v>
      </c>
      <c r="F25" s="131">
        <f t="shared" si="1"/>
        <v>0</v>
      </c>
      <c r="G25" s="129"/>
      <c r="H25" s="129"/>
      <c r="I25" s="129"/>
      <c r="J25" s="129"/>
      <c r="K25" s="132"/>
      <c r="L25" s="133">
        <f t="shared" si="2"/>
        <v>0</v>
      </c>
      <c r="M25" s="128"/>
      <c r="N25" s="129"/>
      <c r="O25" s="129"/>
      <c r="P25" s="134">
        <f t="shared" si="3"/>
        <v>0</v>
      </c>
      <c r="Q25" s="128"/>
      <c r="R25" s="129"/>
      <c r="S25" s="132"/>
    </row>
    <row r="26" spans="1:19" x14ac:dyDescent="0.2">
      <c r="A26" s="126"/>
      <c r="B26" s="612" t="s">
        <v>633</v>
      </c>
      <c r="C26" s="128"/>
      <c r="D26" s="129"/>
      <c r="E26" s="130">
        <f t="shared" si="0"/>
        <v>0</v>
      </c>
      <c r="F26" s="131">
        <f t="shared" si="1"/>
        <v>0</v>
      </c>
      <c r="G26" s="129"/>
      <c r="H26" s="129"/>
      <c r="I26" s="129"/>
      <c r="J26" s="129"/>
      <c r="K26" s="132"/>
      <c r="L26" s="133">
        <f t="shared" si="2"/>
        <v>0</v>
      </c>
      <c r="M26" s="128"/>
      <c r="N26" s="129"/>
      <c r="O26" s="129"/>
      <c r="P26" s="134">
        <f t="shared" si="3"/>
        <v>0</v>
      </c>
      <c r="Q26" s="128"/>
      <c r="R26" s="129"/>
      <c r="S26" s="132"/>
    </row>
    <row r="27" spans="1:19" ht="13.5" thickBot="1" x14ac:dyDescent="0.25">
      <c r="A27" s="135" t="s">
        <v>276</v>
      </c>
      <c r="B27" s="136" t="s">
        <v>277</v>
      </c>
      <c r="C27" s="137">
        <f>SUM(C14:C26)</f>
        <v>33</v>
      </c>
      <c r="D27" s="137">
        <f t="shared" ref="D27:S27" si="8">SUM(D14:D26)</f>
        <v>215</v>
      </c>
      <c r="E27" s="137">
        <f t="shared" si="8"/>
        <v>248</v>
      </c>
      <c r="F27" s="137">
        <f t="shared" si="8"/>
        <v>213</v>
      </c>
      <c r="G27" s="137">
        <f t="shared" si="8"/>
        <v>132</v>
      </c>
      <c r="H27" s="137">
        <f t="shared" si="8"/>
        <v>25</v>
      </c>
      <c r="I27" s="137">
        <f t="shared" si="8"/>
        <v>17</v>
      </c>
      <c r="J27" s="137">
        <f t="shared" si="8"/>
        <v>5</v>
      </c>
      <c r="K27" s="137">
        <f t="shared" si="8"/>
        <v>34</v>
      </c>
      <c r="L27" s="137">
        <f t="shared" si="8"/>
        <v>35</v>
      </c>
      <c r="M27" s="137">
        <f t="shared" si="8"/>
        <v>11</v>
      </c>
      <c r="N27" s="137">
        <f t="shared" si="8"/>
        <v>169</v>
      </c>
      <c r="O27" s="137">
        <f t="shared" si="8"/>
        <v>168</v>
      </c>
      <c r="P27" s="137">
        <f t="shared" si="8"/>
        <v>12</v>
      </c>
      <c r="Q27" s="137">
        <f t="shared" si="8"/>
        <v>3</v>
      </c>
      <c r="R27" s="137">
        <f t="shared" si="8"/>
        <v>1</v>
      </c>
      <c r="S27" s="137">
        <f t="shared" si="8"/>
        <v>2</v>
      </c>
    </row>
    <row r="28" spans="1:19" x14ac:dyDescent="0.2">
      <c r="A28" s="587"/>
      <c r="B28" s="587"/>
      <c r="C28" s="587"/>
      <c r="D28" s="587" t="s">
        <v>278</v>
      </c>
      <c r="E28" s="587"/>
      <c r="F28" s="587" t="s">
        <v>279</v>
      </c>
      <c r="G28" s="587"/>
      <c r="H28" s="587"/>
      <c r="I28" s="587"/>
      <c r="J28" s="587"/>
      <c r="K28" s="138"/>
      <c r="L28" s="1" t="s">
        <v>280</v>
      </c>
      <c r="M28" s="1"/>
      <c r="N28" s="138"/>
      <c r="O28" s="138"/>
      <c r="P28" s="1" t="s">
        <v>281</v>
      </c>
      <c r="Q28" s="1"/>
      <c r="R28" s="138"/>
      <c r="S28" s="138"/>
    </row>
    <row r="29" spans="1:19" x14ac:dyDescent="0.2">
      <c r="A29" s="138" t="s">
        <v>282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834" t="s">
        <v>283</v>
      </c>
      <c r="M29" s="834"/>
      <c r="N29" s="139"/>
      <c r="O29" s="139"/>
      <c r="P29" s="139"/>
      <c r="Q29" s="139"/>
      <c r="R29" s="138"/>
      <c r="S29" s="138"/>
    </row>
    <row r="30" spans="1:19" ht="26.25" customHeight="1" x14ac:dyDescent="0.2">
      <c r="A30" s="610" t="s">
        <v>0</v>
      </c>
      <c r="B30" s="609" t="s">
        <v>284</v>
      </c>
      <c r="C30" s="609" t="s">
        <v>18</v>
      </c>
      <c r="D30" s="138"/>
      <c r="E30" s="138"/>
      <c r="F30" s="138"/>
      <c r="G30" s="138"/>
      <c r="H30" s="138"/>
      <c r="I30" s="138"/>
      <c r="J30" s="138"/>
      <c r="K30" s="138"/>
      <c r="L30" s="835" t="s">
        <v>285</v>
      </c>
      <c r="M30" s="836"/>
      <c r="N30" s="836"/>
      <c r="O30" s="837"/>
      <c r="P30" s="608" t="s">
        <v>17</v>
      </c>
      <c r="Q30" s="608" t="s">
        <v>18</v>
      </c>
      <c r="R30" s="138"/>
      <c r="S30" s="138"/>
    </row>
    <row r="31" spans="1:19" x14ac:dyDescent="0.2">
      <c r="A31" s="140" t="s">
        <v>286</v>
      </c>
      <c r="B31" s="609">
        <v>3100</v>
      </c>
      <c r="C31" s="141">
        <v>215</v>
      </c>
      <c r="D31" s="138"/>
      <c r="E31" s="138"/>
      <c r="F31" s="138"/>
      <c r="G31" s="138"/>
      <c r="H31" s="138"/>
      <c r="I31" s="138"/>
      <c r="J31" s="138"/>
      <c r="K31" s="138"/>
      <c r="L31" s="838" t="s">
        <v>287</v>
      </c>
      <c r="M31" s="839"/>
      <c r="N31" s="839"/>
      <c r="O31" s="840"/>
      <c r="P31" s="608">
        <v>3300</v>
      </c>
      <c r="Q31" s="142"/>
      <c r="R31" s="138"/>
      <c r="S31" s="138"/>
    </row>
    <row r="32" spans="1:19" x14ac:dyDescent="0.2">
      <c r="A32" s="140" t="s">
        <v>288</v>
      </c>
      <c r="B32" s="143">
        <v>3200</v>
      </c>
      <c r="C32" s="144">
        <v>47</v>
      </c>
      <c r="D32" s="138"/>
      <c r="E32" s="138"/>
      <c r="F32" s="138"/>
      <c r="G32" s="138"/>
      <c r="H32" s="138"/>
      <c r="I32" s="138"/>
      <c r="J32" s="138"/>
      <c r="K32" s="138"/>
      <c r="L32" s="831" t="s">
        <v>289</v>
      </c>
      <c r="M32" s="832"/>
      <c r="N32" s="832"/>
      <c r="O32" s="833"/>
      <c r="P32" s="609">
        <v>3310</v>
      </c>
      <c r="Q32" s="145"/>
      <c r="R32" s="138"/>
      <c r="S32" s="138"/>
    </row>
    <row r="33" spans="1:19" ht="12.75" customHeight="1" x14ac:dyDescent="0.2">
      <c r="A33" s="830" t="s">
        <v>290</v>
      </c>
      <c r="B33" s="146">
        <v>3210</v>
      </c>
      <c r="C33" s="147">
        <v>4</v>
      </c>
      <c r="D33" s="138"/>
      <c r="E33" s="138"/>
      <c r="F33" s="138"/>
      <c r="G33" s="138"/>
      <c r="H33" s="138"/>
      <c r="I33" s="138"/>
      <c r="J33" s="138"/>
      <c r="K33" s="138"/>
      <c r="L33" s="831" t="s">
        <v>291</v>
      </c>
      <c r="M33" s="832"/>
      <c r="N33" s="832"/>
      <c r="O33" s="833"/>
      <c r="P33" s="609">
        <v>3320</v>
      </c>
      <c r="Q33" s="145"/>
      <c r="R33" s="138"/>
      <c r="S33" s="138"/>
    </row>
    <row r="34" spans="1:19" x14ac:dyDescent="0.2">
      <c r="A34" s="830"/>
      <c r="B34" s="148"/>
      <c r="C34" s="615"/>
      <c r="D34" s="138"/>
      <c r="J34" s="138"/>
      <c r="K34" s="138"/>
      <c r="L34" s="831" t="s">
        <v>292</v>
      </c>
      <c r="M34" s="832"/>
      <c r="N34" s="832"/>
      <c r="O34" s="833"/>
      <c r="P34" s="609">
        <v>3330</v>
      </c>
      <c r="Q34" s="145"/>
      <c r="R34" s="138"/>
      <c r="S34" s="138"/>
    </row>
    <row r="35" spans="1:19" x14ac:dyDescent="0.2">
      <c r="A35" s="830"/>
      <c r="B35" s="148"/>
      <c r="C35" s="615"/>
    </row>
    <row r="36" spans="1:19" s="86" customFormat="1" ht="12.75" customHeight="1" x14ac:dyDescent="0.2">
      <c r="A36" s="617"/>
      <c r="B36" s="618"/>
      <c r="C36" s="149"/>
      <c r="M36" s="714" t="s">
        <v>121</v>
      </c>
      <c r="N36" s="714"/>
      <c r="O36" s="714"/>
      <c r="P36" s="714"/>
      <c r="Q36" s="714"/>
      <c r="R36" s="714"/>
      <c r="S36" s="714"/>
    </row>
    <row r="37" spans="1:19" s="86" customFormat="1" ht="16.5" x14ac:dyDescent="0.25">
      <c r="A37" s="99" t="s">
        <v>666</v>
      </c>
      <c r="B37" s="92" t="s">
        <v>647</v>
      </c>
      <c r="C37" s="93"/>
      <c r="D37" s="93"/>
      <c r="E37" s="94"/>
      <c r="F37" s="94"/>
      <c r="G37" s="94"/>
      <c r="H37" s="94"/>
      <c r="I37" s="95" t="s">
        <v>649</v>
      </c>
      <c r="J37" s="96"/>
      <c r="K37" s="96"/>
      <c r="L37" s="96"/>
      <c r="M37" s="39"/>
      <c r="N37" s="39"/>
      <c r="O37" s="24"/>
    </row>
    <row r="38" spans="1:19" s="86" customFormat="1" ht="16.5" x14ac:dyDescent="0.25">
      <c r="A38" s="97"/>
      <c r="B38" s="92"/>
      <c r="C38" s="93"/>
      <c r="D38" s="93"/>
      <c r="E38" s="94"/>
      <c r="F38" s="94"/>
      <c r="G38" s="94"/>
      <c r="H38" s="94"/>
      <c r="I38" s="98"/>
      <c r="J38" s="98"/>
      <c r="K38" s="98"/>
      <c r="L38" s="98"/>
      <c r="M38" s="39"/>
      <c r="N38" s="39"/>
      <c r="O38" s="24"/>
    </row>
    <row r="39" spans="1:19" s="86" customFormat="1" x14ac:dyDescent="0.2">
      <c r="A39" s="99" t="s">
        <v>648</v>
      </c>
      <c r="B39" s="99" t="s">
        <v>665</v>
      </c>
      <c r="C39" s="24"/>
      <c r="D39" s="24"/>
      <c r="E39" s="24"/>
      <c r="F39" s="24"/>
      <c r="G39" s="24"/>
      <c r="H39" s="24"/>
      <c r="I39" s="99" t="s">
        <v>650</v>
      </c>
      <c r="J39" s="24"/>
      <c r="K39" s="24"/>
      <c r="L39" s="24"/>
      <c r="M39" s="24"/>
      <c r="N39" s="24"/>
      <c r="O39" s="24"/>
    </row>
    <row r="40" spans="1:19" s="86" customFormat="1" x14ac:dyDescent="0.2"/>
    <row r="41" spans="1:19" s="86" customFormat="1" x14ac:dyDescent="0.2"/>
    <row r="42" spans="1:19" s="86" customFormat="1" x14ac:dyDescent="0.2"/>
    <row r="43" spans="1:19" s="86" customFormat="1" x14ac:dyDescent="0.2"/>
    <row r="44" spans="1:19" s="86" customFormat="1" x14ac:dyDescent="0.2"/>
    <row r="45" spans="1:19" s="86" customFormat="1" x14ac:dyDescent="0.2"/>
    <row r="46" spans="1:19" s="86" customFormat="1" x14ac:dyDescent="0.2"/>
    <row r="47" spans="1:19" s="86" customFormat="1" x14ac:dyDescent="0.2"/>
    <row r="48" spans="1:19" s="86" customFormat="1" x14ac:dyDescent="0.2"/>
    <row r="49" s="86" customFormat="1" x14ac:dyDescent="0.2"/>
    <row r="50" s="86" customFormat="1" x14ac:dyDescent="0.2"/>
    <row r="51" s="86" customFormat="1" x14ac:dyDescent="0.2"/>
  </sheetData>
  <sheetProtection password="D259" sheet="1" objects="1" scenarios="1" formatColumns="0" formatRows="0"/>
  <mergeCells count="34">
    <mergeCell ref="M36:S36"/>
    <mergeCell ref="L29:M29"/>
    <mergeCell ref="L30:O30"/>
    <mergeCell ref="L31:O31"/>
    <mergeCell ref="L32:O32"/>
    <mergeCell ref="A33:A35"/>
    <mergeCell ref="L33:O33"/>
    <mergeCell ref="L34:O34"/>
    <mergeCell ref="H6:H12"/>
    <mergeCell ref="I6:I12"/>
    <mergeCell ref="J6:J12"/>
    <mergeCell ref="K6:K12"/>
    <mergeCell ref="R6:R12"/>
    <mergeCell ref="S6:S12"/>
    <mergeCell ref="Q4:S4"/>
    <mergeCell ref="F5:F12"/>
    <mergeCell ref="G5:K5"/>
    <mergeCell ref="M5:M12"/>
    <mergeCell ref="N5:N12"/>
    <mergeCell ref="O5:O12"/>
    <mergeCell ref="P5:P12"/>
    <mergeCell ref="Q5:Q12"/>
    <mergeCell ref="R5:S5"/>
    <mergeCell ref="G6:G12"/>
    <mergeCell ref="A2:I2"/>
    <mergeCell ref="N2:Q2"/>
    <mergeCell ref="A4:A12"/>
    <mergeCell ref="B4:B12"/>
    <mergeCell ref="C4:C12"/>
    <mergeCell ref="D4:D12"/>
    <mergeCell ref="E4:E12"/>
    <mergeCell ref="F4:K4"/>
    <mergeCell ref="L4:L12"/>
    <mergeCell ref="M4:P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1_Общо'!$K$22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1_Общо'!$D$25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1_Общо'!$J$25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1_Общо'!$L$25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15"/>
  <sheetViews>
    <sheetView topLeftCell="B40" zoomScaleNormal="100" workbookViewId="0">
      <selection activeCell="Q34" sqref="Q34"/>
    </sheetView>
  </sheetViews>
  <sheetFormatPr defaultRowHeight="12.75" x14ac:dyDescent="0.2"/>
  <cols>
    <col min="1" max="1" width="41.5703125" style="2" customWidth="1"/>
    <col min="2" max="2" width="5.85546875" style="2" customWidth="1"/>
    <col min="3" max="3" width="6.140625" style="2" customWidth="1"/>
    <col min="4" max="4" width="6.5703125" style="2" customWidth="1"/>
    <col min="5" max="5" width="7" style="2" customWidth="1"/>
    <col min="6" max="6" width="7.42578125" style="2" customWidth="1"/>
    <col min="7" max="7" width="6.85546875" style="2" customWidth="1"/>
    <col min="8" max="8" width="5.28515625" style="2" customWidth="1"/>
    <col min="9" max="9" width="6.28515625" style="2" customWidth="1"/>
    <col min="10" max="11" width="5.7109375" style="2" customWidth="1"/>
    <col min="12" max="12" width="7" style="2" customWidth="1"/>
    <col min="13" max="13" width="5.140625" style="2" customWidth="1"/>
    <col min="14" max="14" width="6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7" style="2" customWidth="1"/>
    <col min="30" max="16384" width="9.140625" style="2"/>
  </cols>
  <sheetData>
    <row r="1" spans="1:30" s="24" customFormat="1" ht="15.75" x14ac:dyDescent="0.25">
      <c r="A1" s="746" t="s">
        <v>293</v>
      </c>
      <c r="B1" s="746"/>
      <c r="C1" s="746"/>
      <c r="D1" s="746"/>
      <c r="E1" s="746"/>
      <c r="F1" s="746"/>
      <c r="G1" s="746"/>
      <c r="H1" s="746"/>
      <c r="I1" s="746"/>
      <c r="J1" s="746"/>
      <c r="K1" s="62" t="s">
        <v>662</v>
      </c>
      <c r="L1" s="96" t="s">
        <v>244</v>
      </c>
      <c r="M1" s="151">
        <v>12</v>
      </c>
      <c r="N1" s="746" t="s">
        <v>663</v>
      </c>
      <c r="O1" s="746"/>
      <c r="P1" s="746"/>
      <c r="Q1" s="746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30" s="24" customFormat="1" ht="16.5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ht="18.75" customHeight="1" thickBot="1" x14ac:dyDescent="0.25">
      <c r="A3" s="841" t="s">
        <v>294</v>
      </c>
      <c r="B3" s="843" t="s">
        <v>25</v>
      </c>
      <c r="C3" s="871" t="s">
        <v>295</v>
      </c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3"/>
      <c r="S3" s="868" t="s">
        <v>296</v>
      </c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70"/>
    </row>
    <row r="4" spans="1:30" ht="16.5" customHeight="1" x14ac:dyDescent="0.2">
      <c r="A4" s="842"/>
      <c r="B4" s="844"/>
      <c r="C4" s="762" t="s">
        <v>297</v>
      </c>
      <c r="D4" s="772" t="s">
        <v>247</v>
      </c>
      <c r="E4" s="778" t="s">
        <v>549</v>
      </c>
      <c r="F4" s="772" t="s">
        <v>517</v>
      </c>
      <c r="G4" s="851" t="s">
        <v>628</v>
      </c>
      <c r="H4" s="846" t="s">
        <v>627</v>
      </c>
      <c r="I4" s="153" t="s">
        <v>22</v>
      </c>
      <c r="J4" s="848" t="s">
        <v>137</v>
      </c>
      <c r="K4" s="849"/>
      <c r="L4" s="849"/>
      <c r="M4" s="849"/>
      <c r="N4" s="850"/>
      <c r="O4" s="864" t="s">
        <v>298</v>
      </c>
      <c r="P4" s="866" t="s">
        <v>299</v>
      </c>
      <c r="Q4" s="791" t="s">
        <v>300</v>
      </c>
      <c r="R4" s="579" t="s">
        <v>22</v>
      </c>
      <c r="S4" s="885" t="s">
        <v>301</v>
      </c>
      <c r="T4" s="292" t="s">
        <v>22</v>
      </c>
      <c r="U4" s="887" t="s">
        <v>625</v>
      </c>
      <c r="V4" s="888"/>
      <c r="W4" s="888"/>
      <c r="X4" s="888"/>
      <c r="Y4" s="888"/>
      <c r="Z4" s="888"/>
      <c r="AA4" s="888"/>
      <c r="AB4" s="888"/>
      <c r="AC4" s="889"/>
      <c r="AD4" s="890" t="s">
        <v>302</v>
      </c>
    </row>
    <row r="5" spans="1:30" ht="26.25" customHeight="1" x14ac:dyDescent="0.2">
      <c r="A5" s="842"/>
      <c r="B5" s="844"/>
      <c r="C5" s="762"/>
      <c r="D5" s="772"/>
      <c r="E5" s="772"/>
      <c r="F5" s="772"/>
      <c r="G5" s="852"/>
      <c r="H5" s="846"/>
      <c r="I5" s="880" t="s">
        <v>303</v>
      </c>
      <c r="J5" s="883" t="s">
        <v>626</v>
      </c>
      <c r="K5" s="775" t="s">
        <v>304</v>
      </c>
      <c r="L5" s="776"/>
      <c r="M5" s="776"/>
      <c r="N5" s="777"/>
      <c r="O5" s="864"/>
      <c r="P5" s="866"/>
      <c r="Q5" s="791"/>
      <c r="R5" s="859" t="s">
        <v>305</v>
      </c>
      <c r="S5" s="885"/>
      <c r="T5" s="759" t="s">
        <v>306</v>
      </c>
      <c r="U5" s="862" t="s">
        <v>164</v>
      </c>
      <c r="V5" s="466" t="s">
        <v>22</v>
      </c>
      <c r="W5" s="892" t="s">
        <v>307</v>
      </c>
      <c r="X5" s="892"/>
      <c r="Y5" s="854" t="s">
        <v>308</v>
      </c>
      <c r="Z5" s="854" t="s">
        <v>309</v>
      </c>
      <c r="AA5" s="854" t="s">
        <v>310</v>
      </c>
      <c r="AB5" s="854" t="s">
        <v>311</v>
      </c>
      <c r="AC5" s="856" t="s">
        <v>312</v>
      </c>
      <c r="AD5" s="890"/>
    </row>
    <row r="6" spans="1:30" ht="28.5" customHeight="1" x14ac:dyDescent="0.2">
      <c r="A6" s="842"/>
      <c r="B6" s="844"/>
      <c r="C6" s="762"/>
      <c r="D6" s="772"/>
      <c r="E6" s="772"/>
      <c r="F6" s="772"/>
      <c r="G6" s="852"/>
      <c r="H6" s="846"/>
      <c r="I6" s="881"/>
      <c r="J6" s="883"/>
      <c r="K6" s="772" t="s">
        <v>313</v>
      </c>
      <c r="L6" s="769" t="s">
        <v>314</v>
      </c>
      <c r="M6" s="153" t="s">
        <v>315</v>
      </c>
      <c r="N6" s="774" t="s">
        <v>316</v>
      </c>
      <c r="O6" s="864"/>
      <c r="P6" s="866"/>
      <c r="Q6" s="791"/>
      <c r="R6" s="860"/>
      <c r="S6" s="885"/>
      <c r="T6" s="759"/>
      <c r="U6" s="862"/>
      <c r="V6" s="854" t="s">
        <v>317</v>
      </c>
      <c r="W6" s="858" t="s">
        <v>138</v>
      </c>
      <c r="X6" s="154" t="s">
        <v>22</v>
      </c>
      <c r="Y6" s="854"/>
      <c r="Z6" s="854"/>
      <c r="AA6" s="854"/>
      <c r="AB6" s="854"/>
      <c r="AC6" s="856"/>
      <c r="AD6" s="890"/>
    </row>
    <row r="7" spans="1:30" ht="13.5" customHeight="1" x14ac:dyDescent="0.2">
      <c r="A7" s="842"/>
      <c r="B7" s="844"/>
      <c r="C7" s="762"/>
      <c r="D7" s="772"/>
      <c r="E7" s="772"/>
      <c r="F7" s="772"/>
      <c r="G7" s="852"/>
      <c r="H7" s="846"/>
      <c r="I7" s="881"/>
      <c r="J7" s="883"/>
      <c r="K7" s="772"/>
      <c r="L7" s="769"/>
      <c r="M7" s="858" t="s">
        <v>318</v>
      </c>
      <c r="N7" s="759"/>
      <c r="O7" s="864"/>
      <c r="P7" s="866"/>
      <c r="Q7" s="791"/>
      <c r="R7" s="860"/>
      <c r="S7" s="885"/>
      <c r="T7" s="759"/>
      <c r="U7" s="862"/>
      <c r="V7" s="854"/>
      <c r="W7" s="769"/>
      <c r="X7" s="854" t="s">
        <v>319</v>
      </c>
      <c r="Y7" s="854"/>
      <c r="Z7" s="854"/>
      <c r="AA7" s="854"/>
      <c r="AB7" s="854"/>
      <c r="AC7" s="856"/>
      <c r="AD7" s="890"/>
    </row>
    <row r="8" spans="1:30" ht="15" customHeight="1" x14ac:dyDescent="0.2">
      <c r="A8" s="842"/>
      <c r="B8" s="844"/>
      <c r="C8" s="762"/>
      <c r="D8" s="772"/>
      <c r="E8" s="772"/>
      <c r="F8" s="772"/>
      <c r="G8" s="852"/>
      <c r="H8" s="846"/>
      <c r="I8" s="881"/>
      <c r="J8" s="883"/>
      <c r="K8" s="772"/>
      <c r="L8" s="769"/>
      <c r="M8" s="769"/>
      <c r="N8" s="759"/>
      <c r="O8" s="864"/>
      <c r="P8" s="866"/>
      <c r="Q8" s="791"/>
      <c r="R8" s="860"/>
      <c r="S8" s="885"/>
      <c r="T8" s="759"/>
      <c r="U8" s="862"/>
      <c r="V8" s="854"/>
      <c r="W8" s="769"/>
      <c r="X8" s="854"/>
      <c r="Y8" s="854"/>
      <c r="Z8" s="854"/>
      <c r="AA8" s="854"/>
      <c r="AB8" s="854"/>
      <c r="AC8" s="856"/>
      <c r="AD8" s="890"/>
    </row>
    <row r="9" spans="1:30" ht="14.25" customHeight="1" x14ac:dyDescent="0.2">
      <c r="A9" s="842"/>
      <c r="B9" s="844"/>
      <c r="C9" s="762"/>
      <c r="D9" s="772"/>
      <c r="E9" s="772"/>
      <c r="F9" s="772"/>
      <c r="G9" s="852"/>
      <c r="H9" s="846"/>
      <c r="I9" s="881"/>
      <c r="J9" s="883"/>
      <c r="K9" s="772"/>
      <c r="L9" s="769"/>
      <c r="M9" s="769"/>
      <c r="N9" s="759"/>
      <c r="O9" s="864"/>
      <c r="P9" s="866"/>
      <c r="Q9" s="791"/>
      <c r="R9" s="860"/>
      <c r="S9" s="885"/>
      <c r="T9" s="759"/>
      <c r="U9" s="862"/>
      <c r="V9" s="854"/>
      <c r="W9" s="769"/>
      <c r="X9" s="854"/>
      <c r="Y9" s="854"/>
      <c r="Z9" s="854"/>
      <c r="AA9" s="854"/>
      <c r="AB9" s="854"/>
      <c r="AC9" s="856"/>
      <c r="AD9" s="890"/>
    </row>
    <row r="10" spans="1:30" ht="15.75" customHeight="1" x14ac:dyDescent="0.2">
      <c r="A10" s="842"/>
      <c r="B10" s="844"/>
      <c r="C10" s="762"/>
      <c r="D10" s="772"/>
      <c r="E10" s="772"/>
      <c r="F10" s="772"/>
      <c r="G10" s="852"/>
      <c r="H10" s="846"/>
      <c r="I10" s="881"/>
      <c r="J10" s="883"/>
      <c r="K10" s="772"/>
      <c r="L10" s="769"/>
      <c r="M10" s="769"/>
      <c r="N10" s="759"/>
      <c r="O10" s="864"/>
      <c r="P10" s="866"/>
      <c r="Q10" s="791"/>
      <c r="R10" s="860"/>
      <c r="S10" s="885"/>
      <c r="T10" s="759"/>
      <c r="U10" s="862"/>
      <c r="V10" s="854"/>
      <c r="W10" s="769"/>
      <c r="X10" s="854"/>
      <c r="Y10" s="854"/>
      <c r="Z10" s="854"/>
      <c r="AA10" s="854"/>
      <c r="AB10" s="854"/>
      <c r="AC10" s="856"/>
      <c r="AD10" s="890"/>
    </row>
    <row r="11" spans="1:30" ht="14.25" customHeight="1" x14ac:dyDescent="0.2">
      <c r="A11" s="842"/>
      <c r="B11" s="844"/>
      <c r="C11" s="762"/>
      <c r="D11" s="772"/>
      <c r="E11" s="772"/>
      <c r="F11" s="772"/>
      <c r="G11" s="852"/>
      <c r="H11" s="846"/>
      <c r="I11" s="881"/>
      <c r="J11" s="883"/>
      <c r="K11" s="772"/>
      <c r="L11" s="769"/>
      <c r="M11" s="769"/>
      <c r="N11" s="759"/>
      <c r="O11" s="864"/>
      <c r="P11" s="866"/>
      <c r="Q11" s="791"/>
      <c r="R11" s="860"/>
      <c r="S11" s="885"/>
      <c r="T11" s="759"/>
      <c r="U11" s="862"/>
      <c r="V11" s="854"/>
      <c r="W11" s="769"/>
      <c r="X11" s="854"/>
      <c r="Y11" s="854"/>
      <c r="Z11" s="854"/>
      <c r="AA11" s="854"/>
      <c r="AB11" s="854"/>
      <c r="AC11" s="856"/>
      <c r="AD11" s="890"/>
    </row>
    <row r="12" spans="1:30" ht="17.25" customHeight="1" thickBot="1" x14ac:dyDescent="0.25">
      <c r="A12" s="842"/>
      <c r="B12" s="845"/>
      <c r="C12" s="763"/>
      <c r="D12" s="773"/>
      <c r="E12" s="773"/>
      <c r="F12" s="773"/>
      <c r="G12" s="853"/>
      <c r="H12" s="847"/>
      <c r="I12" s="882"/>
      <c r="J12" s="884"/>
      <c r="K12" s="773"/>
      <c r="L12" s="770"/>
      <c r="M12" s="770"/>
      <c r="N12" s="760"/>
      <c r="O12" s="865"/>
      <c r="P12" s="867"/>
      <c r="Q12" s="792"/>
      <c r="R12" s="861"/>
      <c r="S12" s="886"/>
      <c r="T12" s="760"/>
      <c r="U12" s="863"/>
      <c r="V12" s="855"/>
      <c r="W12" s="770"/>
      <c r="X12" s="855"/>
      <c r="Y12" s="855"/>
      <c r="Z12" s="855"/>
      <c r="AA12" s="855"/>
      <c r="AB12" s="855"/>
      <c r="AC12" s="857"/>
      <c r="AD12" s="891"/>
    </row>
    <row r="13" spans="1:30" x14ac:dyDescent="0.2">
      <c r="A13" s="444" t="s">
        <v>0</v>
      </c>
      <c r="B13" s="445" t="s">
        <v>1</v>
      </c>
      <c r="C13" s="446">
        <v>1</v>
      </c>
      <c r="D13" s="447">
        <v>2</v>
      </c>
      <c r="E13" s="447">
        <v>3</v>
      </c>
      <c r="F13" s="447">
        <v>4</v>
      </c>
      <c r="G13" s="447">
        <v>5</v>
      </c>
      <c r="H13" s="447">
        <v>6</v>
      </c>
      <c r="I13" s="447">
        <v>7</v>
      </c>
      <c r="J13" s="447">
        <v>8</v>
      </c>
      <c r="K13" s="447">
        <v>9</v>
      </c>
      <c r="L13" s="447">
        <v>10</v>
      </c>
      <c r="M13" s="447">
        <v>11</v>
      </c>
      <c r="N13" s="447">
        <v>12</v>
      </c>
      <c r="O13" s="447">
        <v>13</v>
      </c>
      <c r="P13" s="447">
        <v>14</v>
      </c>
      <c r="Q13" s="447">
        <v>15</v>
      </c>
      <c r="R13" s="447">
        <v>16</v>
      </c>
      <c r="S13" s="447">
        <v>17</v>
      </c>
      <c r="T13" s="447">
        <v>18</v>
      </c>
      <c r="U13" s="447">
        <v>19</v>
      </c>
      <c r="V13" s="447">
        <v>20</v>
      </c>
      <c r="W13" s="447">
        <v>21</v>
      </c>
      <c r="X13" s="447">
        <v>22</v>
      </c>
      <c r="Y13" s="447">
        <v>23</v>
      </c>
      <c r="Z13" s="447">
        <v>24</v>
      </c>
      <c r="AA13" s="447">
        <v>25</v>
      </c>
      <c r="AB13" s="447">
        <v>26</v>
      </c>
      <c r="AC13" s="447">
        <v>27</v>
      </c>
      <c r="AD13" s="447">
        <v>28</v>
      </c>
    </row>
    <row r="14" spans="1:30" ht="11.25" customHeight="1" x14ac:dyDescent="0.2">
      <c r="A14" s="573" t="s">
        <v>320</v>
      </c>
      <c r="B14" s="577" t="s">
        <v>2</v>
      </c>
      <c r="C14" s="155"/>
      <c r="D14" s="156"/>
      <c r="E14" s="156"/>
      <c r="F14" s="156"/>
      <c r="G14" s="580">
        <f>D14+F14</f>
        <v>0</v>
      </c>
      <c r="H14" s="449">
        <f>G14+C14</f>
        <v>0</v>
      </c>
      <c r="I14" s="157"/>
      <c r="J14" s="452">
        <f>K14+L14</f>
        <v>0</v>
      </c>
      <c r="K14" s="156"/>
      <c r="L14" s="156"/>
      <c r="M14" s="158"/>
      <c r="N14" s="157"/>
      <c r="O14" s="455">
        <f>SUM(H14-J14)</f>
        <v>0</v>
      </c>
      <c r="P14" s="128"/>
      <c r="Q14" s="129"/>
      <c r="R14" s="132"/>
      <c r="S14" s="128"/>
      <c r="T14" s="132"/>
      <c r="U14" s="581">
        <f>W14+Y14+Z14+AA14+AB14+AC14</f>
        <v>0</v>
      </c>
      <c r="V14" s="129"/>
      <c r="W14" s="129"/>
      <c r="X14" s="129"/>
      <c r="Y14" s="129"/>
      <c r="Z14" s="129"/>
      <c r="AA14" s="129"/>
      <c r="AB14" s="129"/>
      <c r="AC14" s="132"/>
      <c r="AD14" s="159"/>
    </row>
    <row r="15" spans="1:30" ht="13.5" customHeight="1" x14ac:dyDescent="0.2">
      <c r="A15" s="160" t="s">
        <v>321</v>
      </c>
      <c r="B15" s="161" t="s">
        <v>322</v>
      </c>
      <c r="C15" s="155"/>
      <c r="D15" s="156"/>
      <c r="E15" s="156"/>
      <c r="F15" s="156"/>
      <c r="G15" s="580">
        <f t="shared" ref="G15:G61" si="0">D15+F15</f>
        <v>0</v>
      </c>
      <c r="H15" s="449">
        <f t="shared" ref="H15:H61" si="1">G15+C15</f>
        <v>0</v>
      </c>
      <c r="I15" s="157"/>
      <c r="J15" s="452">
        <f>K15+L15</f>
        <v>0</v>
      </c>
      <c r="K15" s="156"/>
      <c r="L15" s="156"/>
      <c r="M15" s="158"/>
      <c r="N15" s="157"/>
      <c r="O15" s="455">
        <f t="shared" ref="O15:O60" si="2">SUM(H15-J15)</f>
        <v>0</v>
      </c>
      <c r="P15" s="128"/>
      <c r="Q15" s="129"/>
      <c r="R15" s="132"/>
      <c r="S15" s="128"/>
      <c r="T15" s="132"/>
      <c r="U15" s="581">
        <f>W15+Y15+Z15+AA15+AB15+AC15</f>
        <v>0</v>
      </c>
      <c r="V15" s="129"/>
      <c r="W15" s="129"/>
      <c r="X15" s="129"/>
      <c r="Y15" s="129"/>
      <c r="Z15" s="129"/>
      <c r="AA15" s="129"/>
      <c r="AB15" s="129"/>
      <c r="AC15" s="132"/>
      <c r="AD15" s="159"/>
    </row>
    <row r="16" spans="1:30" ht="12.75" customHeight="1" x14ac:dyDescent="0.2">
      <c r="A16" s="574" t="s">
        <v>323</v>
      </c>
      <c r="B16" s="577" t="s">
        <v>3</v>
      </c>
      <c r="C16" s="155"/>
      <c r="D16" s="156">
        <v>1</v>
      </c>
      <c r="E16" s="156"/>
      <c r="F16" s="156"/>
      <c r="G16" s="580">
        <f t="shared" si="0"/>
        <v>1</v>
      </c>
      <c r="H16" s="449">
        <f t="shared" si="1"/>
        <v>1</v>
      </c>
      <c r="I16" s="157"/>
      <c r="J16" s="452">
        <f t="shared" ref="J16:J60" si="3">K16+L16</f>
        <v>1</v>
      </c>
      <c r="K16" s="156">
        <v>1</v>
      </c>
      <c r="L16" s="156"/>
      <c r="M16" s="158"/>
      <c r="N16" s="157">
        <v>1</v>
      </c>
      <c r="O16" s="455">
        <f t="shared" si="2"/>
        <v>0</v>
      </c>
      <c r="P16" s="128">
        <v>1</v>
      </c>
      <c r="Q16" s="129">
        <v>3</v>
      </c>
      <c r="R16" s="132"/>
      <c r="S16" s="128">
        <v>1</v>
      </c>
      <c r="T16" s="132"/>
      <c r="U16" s="581">
        <f t="shared" ref="U16:U53" si="4">W16+Y16+Z16+AA16+AB16+AC16</f>
        <v>1</v>
      </c>
      <c r="V16" s="129"/>
      <c r="W16" s="129"/>
      <c r="X16" s="129"/>
      <c r="Y16" s="129"/>
      <c r="Z16" s="129">
        <v>1</v>
      </c>
      <c r="AA16" s="129"/>
      <c r="AB16" s="129"/>
      <c r="AC16" s="132"/>
      <c r="AD16" s="159"/>
    </row>
    <row r="17" spans="1:31" ht="13.5" customHeight="1" x14ac:dyDescent="0.2">
      <c r="A17" s="160" t="s">
        <v>324</v>
      </c>
      <c r="B17" s="161" t="s">
        <v>325</v>
      </c>
      <c r="C17" s="155"/>
      <c r="D17" s="156">
        <v>1</v>
      </c>
      <c r="E17" s="156"/>
      <c r="F17" s="156"/>
      <c r="G17" s="580">
        <f t="shared" si="0"/>
        <v>1</v>
      </c>
      <c r="H17" s="449">
        <f t="shared" si="1"/>
        <v>1</v>
      </c>
      <c r="I17" s="157"/>
      <c r="J17" s="452">
        <f t="shared" si="3"/>
        <v>1</v>
      </c>
      <c r="K17" s="156">
        <v>1</v>
      </c>
      <c r="L17" s="156"/>
      <c r="M17" s="158"/>
      <c r="N17" s="157">
        <v>1</v>
      </c>
      <c r="O17" s="455">
        <f t="shared" si="2"/>
        <v>0</v>
      </c>
      <c r="P17" s="128">
        <v>1</v>
      </c>
      <c r="Q17" s="129">
        <v>3</v>
      </c>
      <c r="R17" s="132"/>
      <c r="S17" s="128">
        <v>1</v>
      </c>
      <c r="T17" s="132"/>
      <c r="U17" s="581">
        <f t="shared" si="4"/>
        <v>1</v>
      </c>
      <c r="V17" s="129"/>
      <c r="W17" s="129"/>
      <c r="X17" s="129"/>
      <c r="Y17" s="129"/>
      <c r="Z17" s="129">
        <v>1</v>
      </c>
      <c r="AA17" s="129"/>
      <c r="AB17" s="129"/>
      <c r="AC17" s="132"/>
      <c r="AD17" s="159"/>
    </row>
    <row r="18" spans="1:31" ht="13.5" customHeight="1" x14ac:dyDescent="0.2">
      <c r="A18" s="160" t="s">
        <v>326</v>
      </c>
      <c r="B18" s="162" t="s">
        <v>327</v>
      </c>
      <c r="C18" s="155"/>
      <c r="D18" s="156"/>
      <c r="E18" s="156"/>
      <c r="F18" s="156"/>
      <c r="G18" s="580">
        <f t="shared" si="0"/>
        <v>0</v>
      </c>
      <c r="H18" s="449">
        <f t="shared" si="1"/>
        <v>0</v>
      </c>
      <c r="I18" s="157"/>
      <c r="J18" s="452">
        <f t="shared" si="3"/>
        <v>0</v>
      </c>
      <c r="K18" s="156"/>
      <c r="L18" s="156"/>
      <c r="M18" s="158"/>
      <c r="N18" s="157"/>
      <c r="O18" s="455">
        <f t="shared" si="2"/>
        <v>0</v>
      </c>
      <c r="P18" s="128"/>
      <c r="Q18" s="129"/>
      <c r="R18" s="132"/>
      <c r="S18" s="128"/>
      <c r="T18" s="132"/>
      <c r="U18" s="581">
        <f t="shared" si="4"/>
        <v>0</v>
      </c>
      <c r="V18" s="129"/>
      <c r="W18" s="129"/>
      <c r="X18" s="129"/>
      <c r="Y18" s="129"/>
      <c r="Z18" s="129"/>
      <c r="AA18" s="129"/>
      <c r="AB18" s="129"/>
      <c r="AC18" s="132"/>
      <c r="AD18" s="159"/>
    </row>
    <row r="19" spans="1:31" ht="13.5" customHeight="1" x14ac:dyDescent="0.2">
      <c r="A19" s="163" t="s">
        <v>328</v>
      </c>
      <c r="B19" s="17" t="s">
        <v>329</v>
      </c>
      <c r="C19" s="155"/>
      <c r="D19" s="156"/>
      <c r="E19" s="156"/>
      <c r="F19" s="156"/>
      <c r="G19" s="580">
        <f t="shared" si="0"/>
        <v>0</v>
      </c>
      <c r="H19" s="449">
        <f t="shared" si="1"/>
        <v>0</v>
      </c>
      <c r="I19" s="157"/>
      <c r="J19" s="452">
        <f t="shared" si="3"/>
        <v>0</v>
      </c>
      <c r="K19" s="156"/>
      <c r="L19" s="156"/>
      <c r="M19" s="158"/>
      <c r="N19" s="157"/>
      <c r="O19" s="455">
        <f t="shared" si="2"/>
        <v>0</v>
      </c>
      <c r="P19" s="128"/>
      <c r="Q19" s="129"/>
      <c r="R19" s="132"/>
      <c r="S19" s="128"/>
      <c r="T19" s="132"/>
      <c r="U19" s="581">
        <f t="shared" si="4"/>
        <v>0</v>
      </c>
      <c r="V19" s="129"/>
      <c r="W19" s="129"/>
      <c r="X19" s="129"/>
      <c r="Y19" s="129"/>
      <c r="Z19" s="129"/>
      <c r="AA19" s="129"/>
      <c r="AB19" s="129"/>
      <c r="AC19" s="132"/>
      <c r="AD19" s="159"/>
    </row>
    <row r="20" spans="1:31" ht="12.75" customHeight="1" x14ac:dyDescent="0.2">
      <c r="A20" s="163" t="s">
        <v>330</v>
      </c>
      <c r="B20" s="17" t="s">
        <v>331</v>
      </c>
      <c r="C20" s="155"/>
      <c r="D20" s="156"/>
      <c r="E20" s="156"/>
      <c r="F20" s="156"/>
      <c r="G20" s="580">
        <f t="shared" si="0"/>
        <v>0</v>
      </c>
      <c r="H20" s="449">
        <f t="shared" si="1"/>
        <v>0</v>
      </c>
      <c r="I20" s="157"/>
      <c r="J20" s="452">
        <f t="shared" si="3"/>
        <v>0</v>
      </c>
      <c r="K20" s="156"/>
      <c r="L20" s="156"/>
      <c r="M20" s="158"/>
      <c r="N20" s="157"/>
      <c r="O20" s="455">
        <f t="shared" si="2"/>
        <v>0</v>
      </c>
      <c r="P20" s="128"/>
      <c r="Q20" s="129"/>
      <c r="R20" s="132"/>
      <c r="S20" s="128"/>
      <c r="T20" s="132"/>
      <c r="U20" s="581">
        <f t="shared" si="4"/>
        <v>0</v>
      </c>
      <c r="V20" s="129"/>
      <c r="W20" s="129"/>
      <c r="X20" s="129"/>
      <c r="Y20" s="129"/>
      <c r="Z20" s="129"/>
      <c r="AA20" s="129"/>
      <c r="AB20" s="129"/>
      <c r="AC20" s="132"/>
      <c r="AD20" s="159"/>
    </row>
    <row r="21" spans="1:31" ht="12.75" customHeight="1" x14ac:dyDescent="0.2">
      <c r="A21" s="163" t="s">
        <v>332</v>
      </c>
      <c r="B21" s="17" t="s">
        <v>333</v>
      </c>
      <c r="C21" s="155"/>
      <c r="D21" s="156"/>
      <c r="E21" s="156"/>
      <c r="F21" s="156"/>
      <c r="G21" s="580">
        <f t="shared" si="0"/>
        <v>0</v>
      </c>
      <c r="H21" s="449">
        <f t="shared" si="1"/>
        <v>0</v>
      </c>
      <c r="I21" s="157"/>
      <c r="J21" s="452">
        <f t="shared" si="3"/>
        <v>0</v>
      </c>
      <c r="K21" s="156"/>
      <c r="L21" s="156"/>
      <c r="M21" s="158"/>
      <c r="N21" s="157"/>
      <c r="O21" s="455">
        <f t="shared" si="2"/>
        <v>0</v>
      </c>
      <c r="P21" s="128"/>
      <c r="Q21" s="129"/>
      <c r="R21" s="132"/>
      <c r="S21" s="128"/>
      <c r="T21" s="132"/>
      <c r="U21" s="581">
        <f t="shared" si="4"/>
        <v>0</v>
      </c>
      <c r="V21" s="129"/>
      <c r="W21" s="129"/>
      <c r="X21" s="129"/>
      <c r="Y21" s="129"/>
      <c r="Z21" s="129"/>
      <c r="AA21" s="129"/>
      <c r="AB21" s="129"/>
      <c r="AC21" s="132"/>
      <c r="AD21" s="159"/>
    </row>
    <row r="22" spans="1:31" x14ac:dyDescent="0.2">
      <c r="A22" s="15" t="s">
        <v>334</v>
      </c>
      <c r="B22" s="17" t="s">
        <v>335</v>
      </c>
      <c r="C22" s="155"/>
      <c r="D22" s="156"/>
      <c r="E22" s="156"/>
      <c r="F22" s="156"/>
      <c r="G22" s="580">
        <f t="shared" si="0"/>
        <v>0</v>
      </c>
      <c r="H22" s="449">
        <f t="shared" si="1"/>
        <v>0</v>
      </c>
      <c r="I22" s="157"/>
      <c r="J22" s="452">
        <f t="shared" si="3"/>
        <v>0</v>
      </c>
      <c r="K22" s="156"/>
      <c r="L22" s="156"/>
      <c r="M22" s="158"/>
      <c r="N22" s="157"/>
      <c r="O22" s="455">
        <f t="shared" si="2"/>
        <v>0</v>
      </c>
      <c r="P22" s="128"/>
      <c r="Q22" s="129"/>
      <c r="R22" s="132"/>
      <c r="S22" s="128"/>
      <c r="T22" s="132"/>
      <c r="U22" s="581">
        <f t="shared" si="4"/>
        <v>0</v>
      </c>
      <c r="V22" s="129"/>
      <c r="W22" s="129"/>
      <c r="X22" s="129"/>
      <c r="Y22" s="129"/>
      <c r="Z22" s="129"/>
      <c r="AA22" s="129"/>
      <c r="AB22" s="129"/>
      <c r="AC22" s="132"/>
      <c r="AD22" s="159"/>
    </row>
    <row r="23" spans="1:31" ht="12.75" customHeight="1" x14ac:dyDescent="0.2">
      <c r="A23" s="575" t="s">
        <v>336</v>
      </c>
      <c r="B23" s="578" t="s">
        <v>4</v>
      </c>
      <c r="C23" s="155">
        <v>2</v>
      </c>
      <c r="D23" s="156">
        <v>4</v>
      </c>
      <c r="E23" s="156"/>
      <c r="F23" s="156"/>
      <c r="G23" s="580">
        <f t="shared" si="0"/>
        <v>4</v>
      </c>
      <c r="H23" s="449">
        <f t="shared" si="1"/>
        <v>6</v>
      </c>
      <c r="I23" s="157"/>
      <c r="J23" s="452">
        <f>K23+L23</f>
        <v>6</v>
      </c>
      <c r="K23" s="156">
        <v>4</v>
      </c>
      <c r="L23" s="156">
        <v>2</v>
      </c>
      <c r="M23" s="158">
        <v>1</v>
      </c>
      <c r="N23" s="157">
        <v>4</v>
      </c>
      <c r="O23" s="455">
        <f t="shared" si="2"/>
        <v>0</v>
      </c>
      <c r="P23" s="128">
        <v>3</v>
      </c>
      <c r="Q23" s="129">
        <v>1</v>
      </c>
      <c r="R23" s="132"/>
      <c r="S23" s="128">
        <v>7</v>
      </c>
      <c r="T23" s="132"/>
      <c r="U23" s="581">
        <f t="shared" si="4"/>
        <v>7</v>
      </c>
      <c r="V23" s="129"/>
      <c r="W23" s="129">
        <v>4</v>
      </c>
      <c r="X23" s="129">
        <v>3</v>
      </c>
      <c r="Y23" s="129">
        <v>1</v>
      </c>
      <c r="Z23" s="129">
        <v>1</v>
      </c>
      <c r="AA23" s="129"/>
      <c r="AB23" s="129">
        <v>1</v>
      </c>
      <c r="AC23" s="132"/>
      <c r="AD23" s="159">
        <v>1</v>
      </c>
    </row>
    <row r="24" spans="1:31" x14ac:dyDescent="0.2">
      <c r="A24" s="15" t="s">
        <v>337</v>
      </c>
      <c r="B24" s="17" t="s">
        <v>338</v>
      </c>
      <c r="C24" s="155"/>
      <c r="D24" s="156"/>
      <c r="E24" s="156"/>
      <c r="F24" s="156"/>
      <c r="G24" s="580">
        <f t="shared" si="0"/>
        <v>0</v>
      </c>
      <c r="H24" s="449">
        <f t="shared" si="1"/>
        <v>0</v>
      </c>
      <c r="I24" s="157"/>
      <c r="J24" s="452">
        <f t="shared" si="3"/>
        <v>0</v>
      </c>
      <c r="K24" s="156"/>
      <c r="L24" s="156"/>
      <c r="M24" s="158"/>
      <c r="N24" s="157"/>
      <c r="O24" s="455">
        <f t="shared" si="2"/>
        <v>0</v>
      </c>
      <c r="P24" s="128"/>
      <c r="Q24" s="129"/>
      <c r="R24" s="132"/>
      <c r="S24" s="128"/>
      <c r="T24" s="132"/>
      <c r="U24" s="581">
        <f t="shared" si="4"/>
        <v>0</v>
      </c>
      <c r="V24" s="129"/>
      <c r="W24" s="129"/>
      <c r="X24" s="129"/>
      <c r="Y24" s="129"/>
      <c r="Z24" s="129"/>
      <c r="AA24" s="129"/>
      <c r="AB24" s="129"/>
      <c r="AC24" s="132"/>
      <c r="AD24" s="159"/>
    </row>
    <row r="25" spans="1:31" x14ac:dyDescent="0.2">
      <c r="A25" s="15" t="s">
        <v>339</v>
      </c>
      <c r="B25" s="17" t="s">
        <v>340</v>
      </c>
      <c r="C25" s="155">
        <v>1</v>
      </c>
      <c r="D25" s="156">
        <v>3</v>
      </c>
      <c r="E25" s="156"/>
      <c r="F25" s="156"/>
      <c r="G25" s="580">
        <f t="shared" si="0"/>
        <v>3</v>
      </c>
      <c r="H25" s="449">
        <f t="shared" si="1"/>
        <v>4</v>
      </c>
      <c r="I25" s="157"/>
      <c r="J25" s="452">
        <f t="shared" si="3"/>
        <v>4</v>
      </c>
      <c r="K25" s="156">
        <v>2</v>
      </c>
      <c r="L25" s="156">
        <v>2</v>
      </c>
      <c r="M25" s="158">
        <v>1</v>
      </c>
      <c r="N25" s="157">
        <v>3</v>
      </c>
      <c r="O25" s="455">
        <f t="shared" si="2"/>
        <v>0</v>
      </c>
      <c r="P25" s="128">
        <v>2</v>
      </c>
      <c r="Q25" s="129">
        <v>1</v>
      </c>
      <c r="R25" s="132"/>
      <c r="S25" s="128">
        <v>4</v>
      </c>
      <c r="T25" s="132"/>
      <c r="U25" s="581">
        <f t="shared" si="4"/>
        <v>4</v>
      </c>
      <c r="V25" s="129"/>
      <c r="W25" s="129">
        <v>2</v>
      </c>
      <c r="X25" s="129">
        <v>1</v>
      </c>
      <c r="Y25" s="129"/>
      <c r="Z25" s="129">
        <v>1</v>
      </c>
      <c r="AA25" s="129"/>
      <c r="AB25" s="129">
        <v>1</v>
      </c>
      <c r="AC25" s="132"/>
      <c r="AD25" s="159">
        <v>1</v>
      </c>
    </row>
    <row r="26" spans="1:31" ht="13.5" customHeight="1" x14ac:dyDescent="0.2">
      <c r="A26" s="163" t="s">
        <v>341</v>
      </c>
      <c r="B26" s="17" t="s">
        <v>342</v>
      </c>
      <c r="C26" s="155">
        <v>1</v>
      </c>
      <c r="D26" s="156"/>
      <c r="E26" s="156"/>
      <c r="F26" s="156"/>
      <c r="G26" s="580">
        <f t="shared" si="0"/>
        <v>0</v>
      </c>
      <c r="H26" s="449">
        <f t="shared" si="1"/>
        <v>1</v>
      </c>
      <c r="I26" s="157"/>
      <c r="J26" s="452">
        <f t="shared" si="3"/>
        <v>1</v>
      </c>
      <c r="K26" s="156">
        <v>1</v>
      </c>
      <c r="L26" s="156"/>
      <c r="M26" s="158"/>
      <c r="N26" s="157"/>
      <c r="O26" s="455">
        <f t="shared" si="2"/>
        <v>0</v>
      </c>
      <c r="P26" s="128">
        <v>1</v>
      </c>
      <c r="Q26" s="129"/>
      <c r="R26" s="132"/>
      <c r="S26" s="128">
        <v>2</v>
      </c>
      <c r="T26" s="132"/>
      <c r="U26" s="581">
        <f t="shared" si="4"/>
        <v>2</v>
      </c>
      <c r="V26" s="129"/>
      <c r="W26" s="129">
        <v>1</v>
      </c>
      <c r="X26" s="129">
        <v>1</v>
      </c>
      <c r="Y26" s="129">
        <v>1</v>
      </c>
      <c r="Z26" s="129"/>
      <c r="AA26" s="129"/>
      <c r="AB26" s="129"/>
      <c r="AC26" s="132"/>
      <c r="AD26" s="159"/>
      <c r="AE26" s="2" t="s">
        <v>277</v>
      </c>
    </row>
    <row r="27" spans="1:31" x14ac:dyDescent="0.2">
      <c r="A27" s="15" t="s">
        <v>343</v>
      </c>
      <c r="B27" s="17" t="s">
        <v>344</v>
      </c>
      <c r="C27" s="155"/>
      <c r="D27" s="156"/>
      <c r="E27" s="156"/>
      <c r="F27" s="156"/>
      <c r="G27" s="580">
        <f t="shared" si="0"/>
        <v>0</v>
      </c>
      <c r="H27" s="449">
        <f t="shared" si="1"/>
        <v>0</v>
      </c>
      <c r="I27" s="157"/>
      <c r="J27" s="452">
        <f t="shared" si="3"/>
        <v>0</v>
      </c>
      <c r="K27" s="156"/>
      <c r="L27" s="156"/>
      <c r="M27" s="158"/>
      <c r="N27" s="157"/>
      <c r="O27" s="455">
        <f t="shared" si="2"/>
        <v>0</v>
      </c>
      <c r="P27" s="128"/>
      <c r="Q27" s="129"/>
      <c r="R27" s="132"/>
      <c r="S27" s="128"/>
      <c r="T27" s="132"/>
      <c r="U27" s="581">
        <f t="shared" si="4"/>
        <v>0</v>
      </c>
      <c r="V27" s="129"/>
      <c r="W27" s="129"/>
      <c r="X27" s="129"/>
      <c r="Y27" s="129"/>
      <c r="Z27" s="129"/>
      <c r="AA27" s="129"/>
      <c r="AB27" s="129"/>
      <c r="AC27" s="132"/>
      <c r="AD27" s="159"/>
    </row>
    <row r="28" spans="1:31" ht="14.25" customHeight="1" x14ac:dyDescent="0.2">
      <c r="A28" s="163" t="s">
        <v>345</v>
      </c>
      <c r="B28" s="17" t="s">
        <v>346</v>
      </c>
      <c r="C28" s="155"/>
      <c r="D28" s="156"/>
      <c r="E28" s="156"/>
      <c r="F28" s="156"/>
      <c r="G28" s="580">
        <f t="shared" si="0"/>
        <v>0</v>
      </c>
      <c r="H28" s="449">
        <f t="shared" si="1"/>
        <v>0</v>
      </c>
      <c r="I28" s="157"/>
      <c r="J28" s="452">
        <f t="shared" si="3"/>
        <v>0</v>
      </c>
      <c r="K28" s="156"/>
      <c r="L28" s="156"/>
      <c r="M28" s="158"/>
      <c r="N28" s="157"/>
      <c r="O28" s="455">
        <f t="shared" si="2"/>
        <v>0</v>
      </c>
      <c r="P28" s="128"/>
      <c r="Q28" s="129"/>
      <c r="R28" s="132"/>
      <c r="S28" s="128"/>
      <c r="T28" s="132"/>
      <c r="U28" s="581">
        <f t="shared" si="4"/>
        <v>0</v>
      </c>
      <c r="V28" s="129"/>
      <c r="W28" s="129"/>
      <c r="X28" s="129"/>
      <c r="Y28" s="129"/>
      <c r="Z28" s="129"/>
      <c r="AA28" s="129"/>
      <c r="AB28" s="129"/>
      <c r="AC28" s="132"/>
      <c r="AD28" s="159"/>
    </row>
    <row r="29" spans="1:31" ht="12.75" customHeight="1" x14ac:dyDescent="0.2">
      <c r="A29" s="575" t="s">
        <v>347</v>
      </c>
      <c r="B29" s="578" t="s">
        <v>5</v>
      </c>
      <c r="C29" s="155">
        <v>1</v>
      </c>
      <c r="D29" s="156">
        <v>11</v>
      </c>
      <c r="E29" s="156">
        <v>2</v>
      </c>
      <c r="F29" s="156"/>
      <c r="G29" s="580">
        <f t="shared" si="0"/>
        <v>11</v>
      </c>
      <c r="H29" s="449">
        <f t="shared" si="1"/>
        <v>12</v>
      </c>
      <c r="I29" s="157"/>
      <c r="J29" s="452">
        <f t="shared" si="3"/>
        <v>7</v>
      </c>
      <c r="K29" s="156">
        <v>4</v>
      </c>
      <c r="L29" s="156">
        <v>3</v>
      </c>
      <c r="M29" s="158">
        <v>2</v>
      </c>
      <c r="N29" s="157">
        <v>4</v>
      </c>
      <c r="O29" s="455">
        <f t="shared" si="2"/>
        <v>5</v>
      </c>
      <c r="P29" s="128">
        <v>2</v>
      </c>
      <c r="Q29" s="129">
        <v>2</v>
      </c>
      <c r="R29" s="132">
        <v>1</v>
      </c>
      <c r="S29" s="128">
        <v>10</v>
      </c>
      <c r="T29" s="132">
        <v>2</v>
      </c>
      <c r="U29" s="581">
        <f t="shared" si="4"/>
        <v>8</v>
      </c>
      <c r="V29" s="129">
        <v>1</v>
      </c>
      <c r="W29" s="129">
        <v>7</v>
      </c>
      <c r="X29" s="129">
        <v>6</v>
      </c>
      <c r="Y29" s="129"/>
      <c r="Z29" s="129"/>
      <c r="AA29" s="129"/>
      <c r="AB29" s="129"/>
      <c r="AC29" s="132">
        <v>1</v>
      </c>
      <c r="AD29" s="159">
        <v>6</v>
      </c>
    </row>
    <row r="30" spans="1:31" ht="14.25" customHeight="1" x14ac:dyDescent="0.2">
      <c r="A30" s="164" t="s">
        <v>348</v>
      </c>
      <c r="B30" s="17" t="s">
        <v>349</v>
      </c>
      <c r="C30" s="165"/>
      <c r="D30" s="166"/>
      <c r="E30" s="166"/>
      <c r="F30" s="166"/>
      <c r="G30" s="580">
        <f t="shared" si="0"/>
        <v>0</v>
      </c>
      <c r="H30" s="449">
        <f t="shared" si="1"/>
        <v>0</v>
      </c>
      <c r="I30" s="167"/>
      <c r="J30" s="452">
        <f t="shared" si="3"/>
        <v>0</v>
      </c>
      <c r="K30" s="166"/>
      <c r="L30" s="166"/>
      <c r="M30" s="168"/>
      <c r="N30" s="167"/>
      <c r="O30" s="455">
        <f t="shared" si="2"/>
        <v>0</v>
      </c>
      <c r="P30" s="169"/>
      <c r="Q30" s="170"/>
      <c r="R30" s="171"/>
      <c r="S30" s="169"/>
      <c r="T30" s="171"/>
      <c r="U30" s="581">
        <f t="shared" si="4"/>
        <v>0</v>
      </c>
      <c r="V30" s="170"/>
      <c r="W30" s="170"/>
      <c r="X30" s="170"/>
      <c r="Y30" s="170"/>
      <c r="Z30" s="170"/>
      <c r="AA30" s="170"/>
      <c r="AB30" s="170"/>
      <c r="AC30" s="171"/>
      <c r="AD30" s="172"/>
    </row>
    <row r="31" spans="1:31" ht="15.75" customHeight="1" x14ac:dyDescent="0.2">
      <c r="A31" s="164" t="s">
        <v>350</v>
      </c>
      <c r="B31" s="17" t="s">
        <v>351</v>
      </c>
      <c r="C31" s="155">
        <v>1</v>
      </c>
      <c r="D31" s="156">
        <v>9</v>
      </c>
      <c r="E31" s="156">
        <v>1</v>
      </c>
      <c r="F31" s="156"/>
      <c r="G31" s="580">
        <f t="shared" si="0"/>
        <v>9</v>
      </c>
      <c r="H31" s="449">
        <f t="shared" si="1"/>
        <v>10</v>
      </c>
      <c r="I31" s="157"/>
      <c r="J31" s="452">
        <f t="shared" si="3"/>
        <v>6</v>
      </c>
      <c r="K31" s="156">
        <v>4</v>
      </c>
      <c r="L31" s="156">
        <v>2</v>
      </c>
      <c r="M31" s="158">
        <v>2</v>
      </c>
      <c r="N31" s="157">
        <v>4</v>
      </c>
      <c r="O31" s="455">
        <f t="shared" si="2"/>
        <v>4</v>
      </c>
      <c r="P31" s="128">
        <v>1</v>
      </c>
      <c r="Q31" s="129">
        <v>2</v>
      </c>
      <c r="R31" s="132">
        <v>1</v>
      </c>
      <c r="S31" s="128">
        <v>10</v>
      </c>
      <c r="T31" s="132">
        <v>2</v>
      </c>
      <c r="U31" s="581">
        <f t="shared" si="4"/>
        <v>8</v>
      </c>
      <c r="V31" s="129">
        <v>1</v>
      </c>
      <c r="W31" s="129">
        <v>7</v>
      </c>
      <c r="X31" s="129">
        <v>6</v>
      </c>
      <c r="Y31" s="129"/>
      <c r="Z31" s="129"/>
      <c r="AA31" s="129"/>
      <c r="AB31" s="129"/>
      <c r="AC31" s="132">
        <v>1</v>
      </c>
      <c r="AD31" s="159">
        <v>6</v>
      </c>
    </row>
    <row r="32" spans="1:31" ht="12.75" customHeight="1" x14ac:dyDescent="0.2">
      <c r="A32" s="575" t="s">
        <v>352</v>
      </c>
      <c r="B32" s="578" t="s">
        <v>6</v>
      </c>
      <c r="C32" s="155">
        <v>2</v>
      </c>
      <c r="D32" s="156">
        <v>10</v>
      </c>
      <c r="E32" s="156">
        <v>3</v>
      </c>
      <c r="F32" s="156">
        <v>3</v>
      </c>
      <c r="G32" s="580">
        <f t="shared" si="0"/>
        <v>13</v>
      </c>
      <c r="H32" s="449">
        <f t="shared" si="1"/>
        <v>15</v>
      </c>
      <c r="I32" s="157"/>
      <c r="J32" s="452">
        <f t="shared" si="3"/>
        <v>12</v>
      </c>
      <c r="K32" s="156">
        <v>9</v>
      </c>
      <c r="L32" s="156">
        <v>3</v>
      </c>
      <c r="M32" s="158"/>
      <c r="N32" s="157">
        <v>10</v>
      </c>
      <c r="O32" s="455">
        <f t="shared" si="2"/>
        <v>3</v>
      </c>
      <c r="P32" s="128">
        <v>10</v>
      </c>
      <c r="Q32" s="129">
        <v>9</v>
      </c>
      <c r="R32" s="132">
        <v>1</v>
      </c>
      <c r="S32" s="128">
        <v>12</v>
      </c>
      <c r="T32" s="132">
        <v>2</v>
      </c>
      <c r="U32" s="581">
        <f t="shared" si="4"/>
        <v>10</v>
      </c>
      <c r="V32" s="129"/>
      <c r="W32" s="129">
        <v>7</v>
      </c>
      <c r="X32" s="129">
        <v>7</v>
      </c>
      <c r="Y32" s="129">
        <v>2</v>
      </c>
      <c r="Z32" s="129"/>
      <c r="AA32" s="129"/>
      <c r="AB32" s="129"/>
      <c r="AC32" s="132">
        <v>1</v>
      </c>
      <c r="AD32" s="159"/>
    </row>
    <row r="33" spans="1:31" ht="14.25" customHeight="1" x14ac:dyDescent="0.2">
      <c r="A33" s="163" t="s">
        <v>353</v>
      </c>
      <c r="B33" s="17" t="s">
        <v>354</v>
      </c>
      <c r="C33" s="173"/>
      <c r="D33" s="174">
        <v>1</v>
      </c>
      <c r="E33" s="174"/>
      <c r="F33" s="174"/>
      <c r="G33" s="580">
        <f t="shared" si="0"/>
        <v>1</v>
      </c>
      <c r="H33" s="449">
        <f t="shared" si="1"/>
        <v>1</v>
      </c>
      <c r="I33" s="175"/>
      <c r="J33" s="452">
        <f t="shared" si="3"/>
        <v>1</v>
      </c>
      <c r="K33" s="174">
        <v>1</v>
      </c>
      <c r="L33" s="174"/>
      <c r="M33" s="176"/>
      <c r="N33" s="175">
        <v>1</v>
      </c>
      <c r="O33" s="455">
        <f t="shared" si="2"/>
        <v>0</v>
      </c>
      <c r="P33" s="128">
        <v>1</v>
      </c>
      <c r="Q33" s="129"/>
      <c r="R33" s="132"/>
      <c r="S33" s="128">
        <v>1</v>
      </c>
      <c r="T33" s="132">
        <v>1</v>
      </c>
      <c r="U33" s="581">
        <f t="shared" si="4"/>
        <v>0</v>
      </c>
      <c r="V33" s="129"/>
      <c r="W33" s="129"/>
      <c r="X33" s="129"/>
      <c r="Y33" s="129"/>
      <c r="Z33" s="129"/>
      <c r="AA33" s="129"/>
      <c r="AB33" s="129"/>
      <c r="AC33" s="132"/>
      <c r="AD33" s="159"/>
    </row>
    <row r="34" spans="1:31" ht="15" customHeight="1" x14ac:dyDescent="0.2">
      <c r="A34" s="163" t="s">
        <v>355</v>
      </c>
      <c r="B34" s="17" t="s">
        <v>356</v>
      </c>
      <c r="C34" s="155"/>
      <c r="D34" s="156"/>
      <c r="E34" s="156"/>
      <c r="F34" s="156"/>
      <c r="G34" s="580">
        <f t="shared" si="0"/>
        <v>0</v>
      </c>
      <c r="H34" s="449">
        <f t="shared" si="1"/>
        <v>0</v>
      </c>
      <c r="I34" s="157"/>
      <c r="J34" s="452">
        <f t="shared" si="3"/>
        <v>0</v>
      </c>
      <c r="K34" s="156"/>
      <c r="L34" s="156"/>
      <c r="M34" s="158"/>
      <c r="N34" s="157"/>
      <c r="O34" s="455">
        <f t="shared" si="2"/>
        <v>0</v>
      </c>
      <c r="P34" s="128"/>
      <c r="Q34" s="129"/>
      <c r="R34" s="132"/>
      <c r="S34" s="128"/>
      <c r="T34" s="132"/>
      <c r="U34" s="581">
        <f t="shared" si="4"/>
        <v>0</v>
      </c>
      <c r="V34" s="129"/>
      <c r="W34" s="129"/>
      <c r="X34" s="129"/>
      <c r="Y34" s="129"/>
      <c r="Z34" s="129"/>
      <c r="AA34" s="129"/>
      <c r="AB34" s="129"/>
      <c r="AC34" s="132"/>
      <c r="AD34" s="159"/>
    </row>
    <row r="35" spans="1:31" ht="13.5" customHeight="1" x14ac:dyDescent="0.2">
      <c r="A35" s="163" t="s">
        <v>357</v>
      </c>
      <c r="B35" s="17" t="s">
        <v>358</v>
      </c>
      <c r="C35" s="155">
        <v>2</v>
      </c>
      <c r="D35" s="156">
        <v>8</v>
      </c>
      <c r="E35" s="156">
        <v>2</v>
      </c>
      <c r="F35" s="156">
        <v>2</v>
      </c>
      <c r="G35" s="580">
        <f t="shared" si="0"/>
        <v>10</v>
      </c>
      <c r="H35" s="449">
        <f t="shared" si="1"/>
        <v>12</v>
      </c>
      <c r="I35" s="157"/>
      <c r="J35" s="452">
        <f t="shared" si="3"/>
        <v>10</v>
      </c>
      <c r="K35" s="156">
        <v>8</v>
      </c>
      <c r="L35" s="156">
        <v>2</v>
      </c>
      <c r="M35" s="158"/>
      <c r="N35" s="157">
        <v>8</v>
      </c>
      <c r="O35" s="455">
        <f t="shared" si="2"/>
        <v>2</v>
      </c>
      <c r="P35" s="128">
        <v>7</v>
      </c>
      <c r="Q35" s="129">
        <v>7</v>
      </c>
      <c r="R35" s="132">
        <v>1</v>
      </c>
      <c r="S35" s="128">
        <v>11</v>
      </c>
      <c r="T35" s="132">
        <v>1</v>
      </c>
      <c r="U35" s="581">
        <f t="shared" si="4"/>
        <v>10</v>
      </c>
      <c r="V35" s="129"/>
      <c r="W35" s="129">
        <v>7</v>
      </c>
      <c r="X35" s="129">
        <v>7</v>
      </c>
      <c r="Y35" s="129">
        <v>2</v>
      </c>
      <c r="Z35" s="129"/>
      <c r="AA35" s="129"/>
      <c r="AB35" s="129"/>
      <c r="AC35" s="132">
        <v>1</v>
      </c>
      <c r="AD35" s="159"/>
    </row>
    <row r="36" spans="1:31" ht="14.25" customHeight="1" x14ac:dyDescent="0.2">
      <c r="A36" s="575" t="s">
        <v>359</v>
      </c>
      <c r="B36" s="578" t="s">
        <v>7</v>
      </c>
      <c r="C36" s="155">
        <v>1</v>
      </c>
      <c r="D36" s="156">
        <v>10</v>
      </c>
      <c r="E36" s="156">
        <v>2</v>
      </c>
      <c r="F36" s="156">
        <v>1</v>
      </c>
      <c r="G36" s="580">
        <f t="shared" si="0"/>
        <v>11</v>
      </c>
      <c r="H36" s="449">
        <f t="shared" si="1"/>
        <v>12</v>
      </c>
      <c r="I36" s="157"/>
      <c r="J36" s="452">
        <f t="shared" si="3"/>
        <v>12</v>
      </c>
      <c r="K36" s="156">
        <v>3</v>
      </c>
      <c r="L36" s="156">
        <v>9</v>
      </c>
      <c r="M36" s="158">
        <v>5</v>
      </c>
      <c r="N36" s="157">
        <v>10</v>
      </c>
      <c r="O36" s="455">
        <f t="shared" si="2"/>
        <v>0</v>
      </c>
      <c r="P36" s="128">
        <v>5</v>
      </c>
      <c r="Q36" s="129">
        <v>2</v>
      </c>
      <c r="R36" s="132">
        <v>1</v>
      </c>
      <c r="S36" s="128">
        <v>13</v>
      </c>
      <c r="T36" s="132">
        <v>1</v>
      </c>
      <c r="U36" s="581">
        <f t="shared" si="4"/>
        <v>12</v>
      </c>
      <c r="V36" s="129">
        <v>1</v>
      </c>
      <c r="W36" s="129">
        <v>9</v>
      </c>
      <c r="X36" s="129">
        <v>9</v>
      </c>
      <c r="Y36" s="129"/>
      <c r="Z36" s="129"/>
      <c r="AA36" s="129"/>
      <c r="AB36" s="129"/>
      <c r="AC36" s="132">
        <v>3</v>
      </c>
      <c r="AD36" s="159">
        <v>8</v>
      </c>
    </row>
    <row r="37" spans="1:31" ht="14.25" customHeight="1" x14ac:dyDescent="0.2">
      <c r="A37" s="163" t="s">
        <v>360</v>
      </c>
      <c r="B37" s="17" t="s">
        <v>361</v>
      </c>
      <c r="C37" s="155">
        <v>1</v>
      </c>
      <c r="D37" s="156">
        <v>1</v>
      </c>
      <c r="E37" s="156">
        <v>1</v>
      </c>
      <c r="F37" s="156"/>
      <c r="G37" s="580">
        <f t="shared" si="0"/>
        <v>1</v>
      </c>
      <c r="H37" s="449">
        <f t="shared" si="1"/>
        <v>2</v>
      </c>
      <c r="I37" s="157"/>
      <c r="J37" s="452">
        <f t="shared" si="3"/>
        <v>2</v>
      </c>
      <c r="K37" s="156">
        <v>1</v>
      </c>
      <c r="L37" s="156">
        <v>1</v>
      </c>
      <c r="M37" s="158"/>
      <c r="N37" s="157">
        <v>2</v>
      </c>
      <c r="O37" s="455">
        <f t="shared" si="2"/>
        <v>0</v>
      </c>
      <c r="P37" s="128">
        <v>1</v>
      </c>
      <c r="Q37" s="129">
        <v>1</v>
      </c>
      <c r="R37" s="132">
        <v>1</v>
      </c>
      <c r="S37" s="128">
        <v>1</v>
      </c>
      <c r="T37" s="132">
        <v>1</v>
      </c>
      <c r="U37" s="581">
        <f t="shared" si="4"/>
        <v>0</v>
      </c>
      <c r="V37" s="129"/>
      <c r="W37" s="129"/>
      <c r="X37" s="129"/>
      <c r="Y37" s="129"/>
      <c r="Z37" s="129"/>
      <c r="AA37" s="129"/>
      <c r="AB37" s="129"/>
      <c r="AC37" s="132"/>
      <c r="AD37" s="159"/>
    </row>
    <row r="38" spans="1:31" ht="14.25" customHeight="1" x14ac:dyDescent="0.2">
      <c r="A38" s="163" t="s">
        <v>362</v>
      </c>
      <c r="B38" s="17" t="s">
        <v>363</v>
      </c>
      <c r="C38" s="155"/>
      <c r="D38" s="156"/>
      <c r="E38" s="156"/>
      <c r="F38" s="156"/>
      <c r="G38" s="580">
        <f t="shared" si="0"/>
        <v>0</v>
      </c>
      <c r="H38" s="449">
        <f t="shared" si="1"/>
        <v>0</v>
      </c>
      <c r="I38" s="157"/>
      <c r="J38" s="452">
        <f t="shared" si="3"/>
        <v>0</v>
      </c>
      <c r="K38" s="156"/>
      <c r="L38" s="156"/>
      <c r="M38" s="158"/>
      <c r="N38" s="157"/>
      <c r="O38" s="455">
        <f t="shared" si="2"/>
        <v>0</v>
      </c>
      <c r="P38" s="128"/>
      <c r="Q38" s="129"/>
      <c r="R38" s="132"/>
      <c r="S38" s="128"/>
      <c r="T38" s="132"/>
      <c r="U38" s="581">
        <f t="shared" si="4"/>
        <v>0</v>
      </c>
      <c r="V38" s="129"/>
      <c r="W38" s="129"/>
      <c r="X38" s="129"/>
      <c r="Y38" s="129"/>
      <c r="Z38" s="129"/>
      <c r="AA38" s="129"/>
      <c r="AB38" s="129"/>
      <c r="AC38" s="132"/>
      <c r="AD38" s="159"/>
    </row>
    <row r="39" spans="1:31" ht="14.25" customHeight="1" x14ac:dyDescent="0.2">
      <c r="A39" s="163" t="s">
        <v>364</v>
      </c>
      <c r="B39" s="17" t="s">
        <v>365</v>
      </c>
      <c r="C39" s="155"/>
      <c r="D39" s="156"/>
      <c r="E39" s="156"/>
      <c r="F39" s="156"/>
      <c r="G39" s="580">
        <f t="shared" si="0"/>
        <v>0</v>
      </c>
      <c r="H39" s="449">
        <f t="shared" si="1"/>
        <v>0</v>
      </c>
      <c r="I39" s="157"/>
      <c r="J39" s="452">
        <f t="shared" si="3"/>
        <v>0</v>
      </c>
      <c r="K39" s="156"/>
      <c r="L39" s="156"/>
      <c r="M39" s="158"/>
      <c r="N39" s="157"/>
      <c r="O39" s="455">
        <f t="shared" si="2"/>
        <v>0</v>
      </c>
      <c r="P39" s="128"/>
      <c r="Q39" s="129"/>
      <c r="R39" s="132"/>
      <c r="S39" s="128"/>
      <c r="T39" s="132"/>
      <c r="U39" s="581">
        <f t="shared" si="4"/>
        <v>0</v>
      </c>
      <c r="V39" s="129"/>
      <c r="W39" s="129"/>
      <c r="X39" s="129"/>
      <c r="Y39" s="129"/>
      <c r="Z39" s="129"/>
      <c r="AA39" s="129"/>
      <c r="AB39" s="129"/>
      <c r="AC39" s="132"/>
      <c r="AD39" s="159"/>
    </row>
    <row r="40" spans="1:31" ht="14.25" customHeight="1" x14ac:dyDescent="0.2">
      <c r="A40" s="163" t="s">
        <v>366</v>
      </c>
      <c r="B40" s="17" t="s">
        <v>367</v>
      </c>
      <c r="C40" s="155"/>
      <c r="D40" s="156">
        <v>1</v>
      </c>
      <c r="E40" s="156"/>
      <c r="F40" s="156"/>
      <c r="G40" s="580">
        <f t="shared" si="0"/>
        <v>1</v>
      </c>
      <c r="H40" s="449">
        <f t="shared" si="1"/>
        <v>1</v>
      </c>
      <c r="I40" s="157"/>
      <c r="J40" s="452">
        <f t="shared" si="3"/>
        <v>1</v>
      </c>
      <c r="K40" s="156"/>
      <c r="L40" s="156">
        <v>1</v>
      </c>
      <c r="M40" s="158"/>
      <c r="N40" s="157">
        <v>1</v>
      </c>
      <c r="O40" s="455">
        <f t="shared" si="2"/>
        <v>0</v>
      </c>
      <c r="P40" s="128"/>
      <c r="Q40" s="129"/>
      <c r="R40" s="132"/>
      <c r="S40" s="128"/>
      <c r="T40" s="132"/>
      <c r="U40" s="581">
        <f t="shared" si="4"/>
        <v>0</v>
      </c>
      <c r="V40" s="129"/>
      <c r="W40" s="129"/>
      <c r="X40" s="129"/>
      <c r="Y40" s="129"/>
      <c r="Z40" s="129"/>
      <c r="AA40" s="129"/>
      <c r="AB40" s="129"/>
      <c r="AC40" s="132"/>
      <c r="AD40" s="159"/>
    </row>
    <row r="41" spans="1:31" ht="14.25" customHeight="1" x14ac:dyDescent="0.2">
      <c r="A41" s="575" t="s">
        <v>368</v>
      </c>
      <c r="B41" s="578" t="s">
        <v>8</v>
      </c>
      <c r="C41" s="155"/>
      <c r="D41" s="156"/>
      <c r="E41" s="156"/>
      <c r="F41" s="156"/>
      <c r="G41" s="580">
        <f t="shared" si="0"/>
        <v>0</v>
      </c>
      <c r="H41" s="449">
        <f t="shared" si="1"/>
        <v>0</v>
      </c>
      <c r="I41" s="157"/>
      <c r="J41" s="452">
        <f t="shared" si="3"/>
        <v>0</v>
      </c>
      <c r="K41" s="156"/>
      <c r="L41" s="156"/>
      <c r="M41" s="158"/>
      <c r="N41" s="157"/>
      <c r="O41" s="455">
        <f t="shared" si="2"/>
        <v>0</v>
      </c>
      <c r="P41" s="128"/>
      <c r="Q41" s="129"/>
      <c r="R41" s="132"/>
      <c r="S41" s="128"/>
      <c r="T41" s="132"/>
      <c r="U41" s="581">
        <f t="shared" si="4"/>
        <v>0</v>
      </c>
      <c r="V41" s="129"/>
      <c r="W41" s="129"/>
      <c r="X41" s="129"/>
      <c r="Y41" s="129"/>
      <c r="Z41" s="129"/>
      <c r="AA41" s="129"/>
      <c r="AB41" s="129"/>
      <c r="AC41" s="132"/>
      <c r="AD41" s="159"/>
    </row>
    <row r="42" spans="1:31" ht="15" customHeight="1" x14ac:dyDescent="0.2">
      <c r="A42" s="575" t="s">
        <v>369</v>
      </c>
      <c r="B42" s="578" t="s">
        <v>370</v>
      </c>
      <c r="C42" s="155"/>
      <c r="D42" s="156"/>
      <c r="E42" s="156"/>
      <c r="F42" s="156"/>
      <c r="G42" s="580">
        <f t="shared" si="0"/>
        <v>0</v>
      </c>
      <c r="H42" s="449">
        <f t="shared" si="1"/>
        <v>0</v>
      </c>
      <c r="I42" s="157"/>
      <c r="J42" s="452">
        <f t="shared" si="3"/>
        <v>0</v>
      </c>
      <c r="K42" s="156"/>
      <c r="L42" s="156"/>
      <c r="M42" s="158"/>
      <c r="N42" s="157"/>
      <c r="O42" s="455">
        <f t="shared" si="2"/>
        <v>0</v>
      </c>
      <c r="P42" s="128"/>
      <c r="Q42" s="129"/>
      <c r="R42" s="132"/>
      <c r="S42" s="128"/>
      <c r="T42" s="132"/>
      <c r="U42" s="581">
        <f t="shared" si="4"/>
        <v>0</v>
      </c>
      <c r="V42" s="129"/>
      <c r="W42" s="129"/>
      <c r="X42" s="129"/>
      <c r="Y42" s="129"/>
      <c r="Z42" s="129"/>
      <c r="AA42" s="129"/>
      <c r="AB42" s="129"/>
      <c r="AC42" s="132"/>
      <c r="AD42" s="159"/>
    </row>
    <row r="43" spans="1:31" ht="14.25" customHeight="1" x14ac:dyDescent="0.2">
      <c r="A43" s="575" t="s">
        <v>371</v>
      </c>
      <c r="B43" s="578" t="s">
        <v>20</v>
      </c>
      <c r="C43" s="155"/>
      <c r="D43" s="156"/>
      <c r="E43" s="156"/>
      <c r="F43" s="156"/>
      <c r="G43" s="580">
        <f t="shared" si="0"/>
        <v>0</v>
      </c>
      <c r="H43" s="449">
        <f t="shared" si="1"/>
        <v>0</v>
      </c>
      <c r="I43" s="157"/>
      <c r="J43" s="452">
        <f t="shared" si="3"/>
        <v>0</v>
      </c>
      <c r="K43" s="156"/>
      <c r="L43" s="156"/>
      <c r="M43" s="158"/>
      <c r="N43" s="157"/>
      <c r="O43" s="455">
        <f t="shared" si="2"/>
        <v>0</v>
      </c>
      <c r="P43" s="128"/>
      <c r="Q43" s="129"/>
      <c r="R43" s="132"/>
      <c r="S43" s="128"/>
      <c r="T43" s="132"/>
      <c r="U43" s="581">
        <f t="shared" si="4"/>
        <v>0</v>
      </c>
      <c r="V43" s="129"/>
      <c r="W43" s="129"/>
      <c r="X43" s="129"/>
      <c r="Y43" s="129"/>
      <c r="Z43" s="129"/>
      <c r="AA43" s="129"/>
      <c r="AB43" s="129"/>
      <c r="AC43" s="132"/>
      <c r="AD43" s="159"/>
    </row>
    <row r="44" spans="1:31" ht="12.75" customHeight="1" x14ac:dyDescent="0.2">
      <c r="A44" s="163" t="s">
        <v>372</v>
      </c>
      <c r="B44" s="17" t="s">
        <v>373</v>
      </c>
      <c r="C44" s="173"/>
      <c r="D44" s="174"/>
      <c r="E44" s="174"/>
      <c r="F44" s="174"/>
      <c r="G44" s="580">
        <f t="shared" si="0"/>
        <v>0</v>
      </c>
      <c r="H44" s="449">
        <f t="shared" si="1"/>
        <v>0</v>
      </c>
      <c r="I44" s="175"/>
      <c r="J44" s="452">
        <f t="shared" si="3"/>
        <v>0</v>
      </c>
      <c r="K44" s="174"/>
      <c r="L44" s="174"/>
      <c r="M44" s="176"/>
      <c r="N44" s="175"/>
      <c r="O44" s="455">
        <f t="shared" si="2"/>
        <v>0</v>
      </c>
      <c r="P44" s="128"/>
      <c r="Q44" s="129"/>
      <c r="R44" s="132"/>
      <c r="S44" s="128"/>
      <c r="T44" s="132"/>
      <c r="U44" s="581">
        <f t="shared" si="4"/>
        <v>0</v>
      </c>
      <c r="V44" s="129"/>
      <c r="W44" s="129"/>
      <c r="X44" s="129"/>
      <c r="Y44" s="129"/>
      <c r="Z44" s="129"/>
      <c r="AA44" s="129"/>
      <c r="AB44" s="129"/>
      <c r="AC44" s="132"/>
      <c r="AD44" s="159"/>
    </row>
    <row r="45" spans="1:31" x14ac:dyDescent="0.2">
      <c r="A45" s="571" t="s">
        <v>374</v>
      </c>
      <c r="B45" s="578" t="s">
        <v>9</v>
      </c>
      <c r="C45" s="155">
        <v>1</v>
      </c>
      <c r="D45" s="156">
        <v>11</v>
      </c>
      <c r="E45" s="156">
        <v>1</v>
      </c>
      <c r="F45" s="156"/>
      <c r="G45" s="580">
        <f t="shared" si="0"/>
        <v>11</v>
      </c>
      <c r="H45" s="449">
        <f t="shared" si="1"/>
        <v>12</v>
      </c>
      <c r="I45" s="157"/>
      <c r="J45" s="452">
        <f t="shared" si="3"/>
        <v>10</v>
      </c>
      <c r="K45" s="156">
        <v>8</v>
      </c>
      <c r="L45" s="156">
        <v>2</v>
      </c>
      <c r="M45" s="158">
        <v>1</v>
      </c>
      <c r="N45" s="157">
        <v>8</v>
      </c>
      <c r="O45" s="455">
        <f t="shared" si="2"/>
        <v>2</v>
      </c>
      <c r="P45" s="128">
        <v>4</v>
      </c>
      <c r="Q45" s="129">
        <v>10</v>
      </c>
      <c r="R45" s="132"/>
      <c r="S45" s="128">
        <v>9</v>
      </c>
      <c r="T45" s="132"/>
      <c r="U45" s="581">
        <f t="shared" si="4"/>
        <v>9</v>
      </c>
      <c r="V45" s="129"/>
      <c r="W45" s="129">
        <v>7</v>
      </c>
      <c r="X45" s="129">
        <v>6</v>
      </c>
      <c r="Y45" s="129">
        <v>1</v>
      </c>
      <c r="Z45" s="129"/>
      <c r="AA45" s="129"/>
      <c r="AB45" s="129"/>
      <c r="AC45" s="132">
        <v>1</v>
      </c>
      <c r="AD45" s="159">
        <v>1</v>
      </c>
    </row>
    <row r="46" spans="1:31" x14ac:dyDescent="0.2">
      <c r="A46" s="15" t="s">
        <v>375</v>
      </c>
      <c r="B46" s="17" t="s">
        <v>376</v>
      </c>
      <c r="C46" s="155"/>
      <c r="D46" s="156"/>
      <c r="E46" s="156"/>
      <c r="F46" s="156"/>
      <c r="G46" s="580">
        <f t="shared" si="0"/>
        <v>0</v>
      </c>
      <c r="H46" s="449">
        <f t="shared" si="1"/>
        <v>0</v>
      </c>
      <c r="I46" s="157"/>
      <c r="J46" s="452">
        <f t="shared" si="3"/>
        <v>0</v>
      </c>
      <c r="K46" s="156"/>
      <c r="L46" s="156"/>
      <c r="M46" s="158"/>
      <c r="N46" s="157"/>
      <c r="O46" s="455">
        <f t="shared" si="2"/>
        <v>0</v>
      </c>
      <c r="P46" s="128"/>
      <c r="Q46" s="129"/>
      <c r="R46" s="132"/>
      <c r="S46" s="128"/>
      <c r="T46" s="132"/>
      <c r="U46" s="581">
        <f t="shared" si="4"/>
        <v>0</v>
      </c>
      <c r="V46" s="129"/>
      <c r="W46" s="129"/>
      <c r="X46" s="129"/>
      <c r="Y46" s="129"/>
      <c r="Z46" s="129"/>
      <c r="AA46" s="129"/>
      <c r="AB46" s="129"/>
      <c r="AC46" s="132"/>
      <c r="AD46" s="159"/>
    </row>
    <row r="47" spans="1:31" ht="14.25" customHeight="1" x14ac:dyDescent="0.2">
      <c r="A47" s="163" t="s">
        <v>377</v>
      </c>
      <c r="B47" s="17" t="s">
        <v>378</v>
      </c>
      <c r="C47" s="155"/>
      <c r="D47" s="156"/>
      <c r="E47" s="156"/>
      <c r="F47" s="156"/>
      <c r="G47" s="580">
        <f t="shared" si="0"/>
        <v>0</v>
      </c>
      <c r="H47" s="449">
        <f t="shared" si="1"/>
        <v>0</v>
      </c>
      <c r="I47" s="157"/>
      <c r="J47" s="452">
        <f t="shared" si="3"/>
        <v>0</v>
      </c>
      <c r="K47" s="156"/>
      <c r="L47" s="156"/>
      <c r="M47" s="158"/>
      <c r="N47" s="157"/>
      <c r="O47" s="455">
        <f t="shared" si="2"/>
        <v>0</v>
      </c>
      <c r="P47" s="128"/>
      <c r="Q47" s="129">
        <v>1</v>
      </c>
      <c r="R47" s="132"/>
      <c r="S47" s="128"/>
      <c r="T47" s="132"/>
      <c r="U47" s="581">
        <f t="shared" si="4"/>
        <v>0</v>
      </c>
      <c r="V47" s="129"/>
      <c r="W47" s="129"/>
      <c r="X47" s="129"/>
      <c r="Y47" s="129"/>
      <c r="Z47" s="129"/>
      <c r="AA47" s="129"/>
      <c r="AB47" s="129"/>
      <c r="AC47" s="132"/>
      <c r="AD47" s="159"/>
    </row>
    <row r="48" spans="1:31" ht="13.5" customHeight="1" x14ac:dyDescent="0.2">
      <c r="A48" s="163" t="s">
        <v>379</v>
      </c>
      <c r="B48" s="17" t="s">
        <v>380</v>
      </c>
      <c r="C48" s="155"/>
      <c r="D48" s="156">
        <v>4</v>
      </c>
      <c r="E48" s="156"/>
      <c r="F48" s="156"/>
      <c r="G48" s="580">
        <f t="shared" si="0"/>
        <v>4</v>
      </c>
      <c r="H48" s="449">
        <f t="shared" si="1"/>
        <v>4</v>
      </c>
      <c r="I48" s="157"/>
      <c r="J48" s="452">
        <f t="shared" si="3"/>
        <v>3</v>
      </c>
      <c r="K48" s="156">
        <v>3</v>
      </c>
      <c r="L48" s="156"/>
      <c r="M48" s="158"/>
      <c r="N48" s="157">
        <v>2</v>
      </c>
      <c r="O48" s="455">
        <f t="shared" si="2"/>
        <v>1</v>
      </c>
      <c r="P48" s="128">
        <v>1</v>
      </c>
      <c r="Q48" s="129">
        <v>3</v>
      </c>
      <c r="R48" s="132"/>
      <c r="S48" s="128">
        <v>3</v>
      </c>
      <c r="T48" s="132"/>
      <c r="U48" s="581">
        <f t="shared" si="4"/>
        <v>3</v>
      </c>
      <c r="V48" s="129"/>
      <c r="W48" s="129">
        <v>3</v>
      </c>
      <c r="X48" s="129">
        <v>3</v>
      </c>
      <c r="Y48" s="129"/>
      <c r="Z48" s="129"/>
      <c r="AA48" s="129"/>
      <c r="AB48" s="129"/>
      <c r="AC48" s="132"/>
      <c r="AD48" s="159"/>
      <c r="AE48" s="2" t="s">
        <v>277</v>
      </c>
    </row>
    <row r="49" spans="1:31" ht="12.75" customHeight="1" x14ac:dyDescent="0.2">
      <c r="A49" s="163" t="s">
        <v>381</v>
      </c>
      <c r="B49" s="17" t="s">
        <v>382</v>
      </c>
      <c r="C49" s="155"/>
      <c r="D49" s="156">
        <v>4</v>
      </c>
      <c r="E49" s="156">
        <v>1</v>
      </c>
      <c r="F49" s="156"/>
      <c r="G49" s="580">
        <f t="shared" si="0"/>
        <v>4</v>
      </c>
      <c r="H49" s="449">
        <f t="shared" si="1"/>
        <v>4</v>
      </c>
      <c r="I49" s="157"/>
      <c r="J49" s="452">
        <f t="shared" si="3"/>
        <v>4</v>
      </c>
      <c r="K49" s="156">
        <v>4</v>
      </c>
      <c r="L49" s="156"/>
      <c r="M49" s="158"/>
      <c r="N49" s="157">
        <v>3</v>
      </c>
      <c r="O49" s="455">
        <f t="shared" si="2"/>
        <v>0</v>
      </c>
      <c r="P49" s="128">
        <v>2</v>
      </c>
      <c r="Q49" s="129">
        <v>4</v>
      </c>
      <c r="R49" s="132"/>
      <c r="S49" s="128">
        <v>4</v>
      </c>
      <c r="T49" s="132"/>
      <c r="U49" s="581">
        <f t="shared" si="4"/>
        <v>4</v>
      </c>
      <c r="V49" s="129"/>
      <c r="W49" s="129">
        <v>3</v>
      </c>
      <c r="X49" s="129">
        <v>3</v>
      </c>
      <c r="Y49" s="129">
        <v>1</v>
      </c>
      <c r="Z49" s="129"/>
      <c r="AA49" s="129"/>
      <c r="AB49" s="129"/>
      <c r="AC49" s="132"/>
      <c r="AD49" s="159"/>
    </row>
    <row r="50" spans="1:31" ht="12.75" customHeight="1" x14ac:dyDescent="0.2">
      <c r="A50" s="163" t="s">
        <v>383</v>
      </c>
      <c r="B50" s="17" t="s">
        <v>384</v>
      </c>
      <c r="C50" s="173"/>
      <c r="D50" s="174">
        <v>1</v>
      </c>
      <c r="E50" s="174"/>
      <c r="F50" s="174"/>
      <c r="G50" s="580">
        <f t="shared" si="0"/>
        <v>1</v>
      </c>
      <c r="H50" s="449">
        <f t="shared" si="1"/>
        <v>1</v>
      </c>
      <c r="I50" s="175"/>
      <c r="J50" s="452">
        <f t="shared" si="3"/>
        <v>1</v>
      </c>
      <c r="K50" s="174"/>
      <c r="L50" s="174">
        <v>1</v>
      </c>
      <c r="M50" s="176">
        <v>1</v>
      </c>
      <c r="N50" s="175">
        <v>1</v>
      </c>
      <c r="O50" s="455">
        <f t="shared" si="2"/>
        <v>0</v>
      </c>
      <c r="P50" s="128"/>
      <c r="Q50" s="129"/>
      <c r="R50" s="132"/>
      <c r="S50" s="128">
        <v>1</v>
      </c>
      <c r="T50" s="132"/>
      <c r="U50" s="581">
        <f t="shared" si="4"/>
        <v>1</v>
      </c>
      <c r="V50" s="129"/>
      <c r="W50" s="129">
        <v>1</v>
      </c>
      <c r="X50" s="129"/>
      <c r="Y50" s="129"/>
      <c r="Z50" s="129"/>
      <c r="AA50" s="129"/>
      <c r="AB50" s="129"/>
      <c r="AC50" s="132"/>
      <c r="AD50" s="159">
        <v>1</v>
      </c>
    </row>
    <row r="51" spans="1:31" ht="12.75" customHeight="1" x14ac:dyDescent="0.2">
      <c r="A51" s="575" t="s">
        <v>385</v>
      </c>
      <c r="B51" s="578" t="s">
        <v>10</v>
      </c>
      <c r="C51" s="155"/>
      <c r="D51" s="156"/>
      <c r="E51" s="156"/>
      <c r="F51" s="156"/>
      <c r="G51" s="580">
        <f t="shared" si="0"/>
        <v>0</v>
      </c>
      <c r="H51" s="449">
        <f t="shared" si="1"/>
        <v>0</v>
      </c>
      <c r="I51" s="157"/>
      <c r="J51" s="452">
        <f t="shared" si="3"/>
        <v>0</v>
      </c>
      <c r="K51" s="156"/>
      <c r="L51" s="156"/>
      <c r="M51" s="158"/>
      <c r="N51" s="157"/>
      <c r="O51" s="455">
        <f t="shared" si="2"/>
        <v>0</v>
      </c>
      <c r="P51" s="128"/>
      <c r="Q51" s="129"/>
      <c r="R51" s="132"/>
      <c r="S51" s="128"/>
      <c r="T51" s="132"/>
      <c r="U51" s="581">
        <f t="shared" si="4"/>
        <v>0</v>
      </c>
      <c r="V51" s="129"/>
      <c r="W51" s="129"/>
      <c r="X51" s="129"/>
      <c r="Y51" s="129"/>
      <c r="Z51" s="129"/>
      <c r="AA51" s="129"/>
      <c r="AB51" s="129"/>
      <c r="AC51" s="132"/>
      <c r="AD51" s="159"/>
    </row>
    <row r="52" spans="1:31" ht="12.75" customHeight="1" x14ac:dyDescent="0.2">
      <c r="A52" s="163" t="s">
        <v>386</v>
      </c>
      <c r="B52" s="17" t="s">
        <v>387</v>
      </c>
      <c r="C52" s="155"/>
      <c r="D52" s="156"/>
      <c r="E52" s="156"/>
      <c r="F52" s="156"/>
      <c r="G52" s="580">
        <f t="shared" si="0"/>
        <v>0</v>
      </c>
      <c r="H52" s="449">
        <f t="shared" si="1"/>
        <v>0</v>
      </c>
      <c r="I52" s="157"/>
      <c r="J52" s="452">
        <f t="shared" si="3"/>
        <v>0</v>
      </c>
      <c r="K52" s="156"/>
      <c r="L52" s="156"/>
      <c r="M52" s="158"/>
      <c r="N52" s="157"/>
      <c r="O52" s="455">
        <f t="shared" si="2"/>
        <v>0</v>
      </c>
      <c r="P52" s="128"/>
      <c r="Q52" s="129"/>
      <c r="R52" s="132"/>
      <c r="S52" s="128"/>
      <c r="T52" s="132"/>
      <c r="U52" s="581">
        <f t="shared" si="4"/>
        <v>0</v>
      </c>
      <c r="V52" s="129"/>
      <c r="W52" s="129"/>
      <c r="X52" s="129"/>
      <c r="Y52" s="129"/>
      <c r="Z52" s="129"/>
      <c r="AA52" s="129"/>
      <c r="AB52" s="129"/>
      <c r="AC52" s="132"/>
      <c r="AD52" s="159"/>
    </row>
    <row r="53" spans="1:31" ht="12.75" customHeight="1" thickBot="1" x14ac:dyDescent="0.25">
      <c r="A53" s="576" t="s">
        <v>388</v>
      </c>
      <c r="B53" s="569" t="s">
        <v>11</v>
      </c>
      <c r="C53" s="177"/>
      <c r="D53" s="178"/>
      <c r="E53" s="178"/>
      <c r="F53" s="178"/>
      <c r="G53" s="580">
        <f>D53+F53</f>
        <v>0</v>
      </c>
      <c r="H53" s="449">
        <f t="shared" si="1"/>
        <v>0</v>
      </c>
      <c r="I53" s="179"/>
      <c r="J53" s="452">
        <f t="shared" si="3"/>
        <v>0</v>
      </c>
      <c r="K53" s="178"/>
      <c r="L53" s="178"/>
      <c r="M53" s="180"/>
      <c r="N53" s="179"/>
      <c r="O53" s="455">
        <f t="shared" si="2"/>
        <v>0</v>
      </c>
      <c r="P53" s="181"/>
      <c r="Q53" s="182"/>
      <c r="R53" s="183"/>
      <c r="S53" s="181"/>
      <c r="T53" s="183"/>
      <c r="U53" s="581">
        <f t="shared" si="4"/>
        <v>0</v>
      </c>
      <c r="V53" s="182"/>
      <c r="W53" s="182"/>
      <c r="X53" s="182"/>
      <c r="Y53" s="182"/>
      <c r="Z53" s="182"/>
      <c r="AA53" s="182"/>
      <c r="AB53" s="182"/>
      <c r="AC53" s="183"/>
      <c r="AD53" s="184"/>
      <c r="AE53" s="2" t="s">
        <v>277</v>
      </c>
    </row>
    <row r="54" spans="1:31" ht="13.5" thickBot="1" x14ac:dyDescent="0.25">
      <c r="A54" s="20" t="s">
        <v>389</v>
      </c>
      <c r="B54" s="458" t="s">
        <v>390</v>
      </c>
      <c r="C54" s="448">
        <f>SUM(C$14,C$16,C$23,C$29,C$32,C$36,C41,C$42,C$43,C$45,C$51,C$53)</f>
        <v>7</v>
      </c>
      <c r="D54" s="448">
        <f t="shared" ref="D54:AD54" si="5">SUM(D$14,D$16,D$23,D$29,D$32,D$36,D41,D$42,D$43,D$45,D$51,D$53)</f>
        <v>47</v>
      </c>
      <c r="E54" s="448">
        <f t="shared" si="5"/>
        <v>8</v>
      </c>
      <c r="F54" s="448">
        <f>SUM(F$14,F$16,F$23,F$29,F$32,F$36,F41,F$42,F$43,F$45,F$51,F$53)</f>
        <v>4</v>
      </c>
      <c r="G54" s="448">
        <f>SUM(G$14,G$16,G$23,G$29,G$32,G$36,G41,G$42,G$43,G$45,G$51,G$53)</f>
        <v>51</v>
      </c>
      <c r="H54" s="448">
        <f t="shared" si="5"/>
        <v>58</v>
      </c>
      <c r="I54" s="448">
        <f t="shared" si="5"/>
        <v>0</v>
      </c>
      <c r="J54" s="448">
        <f t="shared" si="5"/>
        <v>48</v>
      </c>
      <c r="K54" s="448">
        <f t="shared" si="5"/>
        <v>29</v>
      </c>
      <c r="L54" s="448">
        <f t="shared" si="5"/>
        <v>19</v>
      </c>
      <c r="M54" s="448">
        <f t="shared" si="5"/>
        <v>9</v>
      </c>
      <c r="N54" s="448">
        <f t="shared" si="5"/>
        <v>37</v>
      </c>
      <c r="O54" s="448">
        <f t="shared" si="5"/>
        <v>10</v>
      </c>
      <c r="P54" s="448">
        <f t="shared" si="5"/>
        <v>25</v>
      </c>
      <c r="Q54" s="448">
        <f t="shared" si="5"/>
        <v>27</v>
      </c>
      <c r="R54" s="448">
        <f t="shared" si="5"/>
        <v>3</v>
      </c>
      <c r="S54" s="448">
        <f t="shared" si="5"/>
        <v>52</v>
      </c>
      <c r="T54" s="448">
        <f t="shared" si="5"/>
        <v>5</v>
      </c>
      <c r="U54" s="448">
        <f t="shared" si="5"/>
        <v>47</v>
      </c>
      <c r="V54" s="448">
        <f t="shared" si="5"/>
        <v>2</v>
      </c>
      <c r="W54" s="448">
        <f t="shared" si="5"/>
        <v>34</v>
      </c>
      <c r="X54" s="448">
        <f t="shared" si="5"/>
        <v>31</v>
      </c>
      <c r="Y54" s="448">
        <f t="shared" si="5"/>
        <v>4</v>
      </c>
      <c r="Z54" s="448">
        <f t="shared" si="5"/>
        <v>2</v>
      </c>
      <c r="AA54" s="448">
        <f t="shared" si="5"/>
        <v>0</v>
      </c>
      <c r="AB54" s="448">
        <f t="shared" si="5"/>
        <v>1</v>
      </c>
      <c r="AC54" s="448">
        <f t="shared" si="5"/>
        <v>6</v>
      </c>
      <c r="AD54" s="459">
        <f t="shared" si="5"/>
        <v>16</v>
      </c>
    </row>
    <row r="55" spans="1:31" ht="12.75" customHeight="1" x14ac:dyDescent="0.2">
      <c r="A55" s="185" t="s">
        <v>391</v>
      </c>
      <c r="B55" s="186" t="s">
        <v>12</v>
      </c>
      <c r="C55" s="187"/>
      <c r="D55" s="188"/>
      <c r="E55" s="188"/>
      <c r="F55" s="188"/>
      <c r="G55" s="582">
        <f t="shared" si="0"/>
        <v>0</v>
      </c>
      <c r="H55" s="450">
        <f>G55+C55</f>
        <v>0</v>
      </c>
      <c r="I55" s="189"/>
      <c r="J55" s="453">
        <f>K55+L55</f>
        <v>0</v>
      </c>
      <c r="K55" s="188"/>
      <c r="L55" s="188"/>
      <c r="M55" s="190"/>
      <c r="N55" s="191"/>
      <c r="O55" s="456">
        <f t="shared" si="2"/>
        <v>0</v>
      </c>
      <c r="P55" s="192"/>
      <c r="Q55" s="193"/>
      <c r="R55" s="194"/>
      <c r="S55" s="195" t="s">
        <v>185</v>
      </c>
      <c r="T55" s="196" t="s">
        <v>185</v>
      </c>
      <c r="U55" s="195" t="s">
        <v>185</v>
      </c>
      <c r="V55" s="197" t="s">
        <v>185</v>
      </c>
      <c r="W55" s="197" t="s">
        <v>185</v>
      </c>
      <c r="X55" s="197" t="s">
        <v>185</v>
      </c>
      <c r="Y55" s="197" t="s">
        <v>185</v>
      </c>
      <c r="Z55" s="197" t="s">
        <v>185</v>
      </c>
      <c r="AA55" s="197" t="s">
        <v>185</v>
      </c>
      <c r="AB55" s="197" t="s">
        <v>185</v>
      </c>
      <c r="AC55" s="196" t="s">
        <v>185</v>
      </c>
      <c r="AD55" s="198" t="s">
        <v>185</v>
      </c>
      <c r="AE55" s="2" t="s">
        <v>277</v>
      </c>
    </row>
    <row r="56" spans="1:31" x14ac:dyDescent="0.2">
      <c r="A56" s="15" t="s">
        <v>392</v>
      </c>
      <c r="B56" s="17" t="s">
        <v>13</v>
      </c>
      <c r="C56" s="155"/>
      <c r="D56" s="156">
        <v>3</v>
      </c>
      <c r="E56" s="156"/>
      <c r="F56" s="156"/>
      <c r="G56" s="580">
        <f t="shared" si="0"/>
        <v>3</v>
      </c>
      <c r="H56" s="449">
        <f>G56+C56</f>
        <v>3</v>
      </c>
      <c r="I56" s="157"/>
      <c r="J56" s="452">
        <f t="shared" si="3"/>
        <v>2</v>
      </c>
      <c r="K56" s="156">
        <v>1</v>
      </c>
      <c r="L56" s="156">
        <v>1</v>
      </c>
      <c r="M56" s="158"/>
      <c r="N56" s="199">
        <v>2</v>
      </c>
      <c r="O56" s="455">
        <f t="shared" si="2"/>
        <v>1</v>
      </c>
      <c r="P56" s="128"/>
      <c r="Q56" s="129"/>
      <c r="R56" s="132"/>
      <c r="S56" s="200" t="s">
        <v>185</v>
      </c>
      <c r="T56" s="201" t="s">
        <v>185</v>
      </c>
      <c r="U56" s="200" t="s">
        <v>185</v>
      </c>
      <c r="V56" s="202" t="s">
        <v>185</v>
      </c>
      <c r="W56" s="202" t="s">
        <v>185</v>
      </c>
      <c r="X56" s="202" t="s">
        <v>185</v>
      </c>
      <c r="Y56" s="202" t="s">
        <v>185</v>
      </c>
      <c r="Z56" s="202" t="s">
        <v>185</v>
      </c>
      <c r="AA56" s="202" t="s">
        <v>185</v>
      </c>
      <c r="AB56" s="202" t="s">
        <v>185</v>
      </c>
      <c r="AC56" s="201" t="s">
        <v>185</v>
      </c>
      <c r="AD56" s="203" t="s">
        <v>185</v>
      </c>
    </row>
    <row r="57" spans="1:31" x14ac:dyDescent="0.2">
      <c r="A57" s="15" t="s">
        <v>393</v>
      </c>
      <c r="B57" s="17" t="s">
        <v>14</v>
      </c>
      <c r="C57" s="155"/>
      <c r="D57" s="156"/>
      <c r="E57" s="156"/>
      <c r="F57" s="156"/>
      <c r="G57" s="580">
        <f>D57+F57</f>
        <v>0</v>
      </c>
      <c r="H57" s="449">
        <f t="shared" si="1"/>
        <v>0</v>
      </c>
      <c r="I57" s="157"/>
      <c r="J57" s="452">
        <f t="shared" si="3"/>
        <v>0</v>
      </c>
      <c r="K57" s="156"/>
      <c r="L57" s="156"/>
      <c r="M57" s="158"/>
      <c r="N57" s="199"/>
      <c r="O57" s="455">
        <f t="shared" si="2"/>
        <v>0</v>
      </c>
      <c r="P57" s="128"/>
      <c r="Q57" s="129"/>
      <c r="R57" s="132"/>
      <c r="S57" s="200" t="s">
        <v>185</v>
      </c>
      <c r="T57" s="201" t="s">
        <v>185</v>
      </c>
      <c r="U57" s="200" t="s">
        <v>185</v>
      </c>
      <c r="V57" s="202" t="s">
        <v>185</v>
      </c>
      <c r="W57" s="202" t="s">
        <v>185</v>
      </c>
      <c r="X57" s="202" t="s">
        <v>185</v>
      </c>
      <c r="Y57" s="202" t="s">
        <v>185</v>
      </c>
      <c r="Z57" s="202" t="s">
        <v>185</v>
      </c>
      <c r="AA57" s="202" t="s">
        <v>185</v>
      </c>
      <c r="AB57" s="202" t="s">
        <v>185</v>
      </c>
      <c r="AC57" s="201" t="s">
        <v>185</v>
      </c>
      <c r="AD57" s="203" t="s">
        <v>185</v>
      </c>
    </row>
    <row r="58" spans="1:31" x14ac:dyDescent="0.2">
      <c r="A58" s="15" t="s">
        <v>516</v>
      </c>
      <c r="B58" s="17" t="s">
        <v>15</v>
      </c>
      <c r="C58" s="155"/>
      <c r="D58" s="156">
        <v>2</v>
      </c>
      <c r="E58" s="156"/>
      <c r="F58" s="156"/>
      <c r="G58" s="580">
        <f t="shared" si="0"/>
        <v>2</v>
      </c>
      <c r="H58" s="449">
        <f t="shared" si="1"/>
        <v>2</v>
      </c>
      <c r="I58" s="157"/>
      <c r="J58" s="452">
        <f t="shared" si="3"/>
        <v>2</v>
      </c>
      <c r="K58" s="156">
        <v>2</v>
      </c>
      <c r="L58" s="156"/>
      <c r="M58" s="158"/>
      <c r="N58" s="199">
        <v>2</v>
      </c>
      <c r="O58" s="455">
        <f>SUM(H58-J58)</f>
        <v>0</v>
      </c>
      <c r="P58" s="128"/>
      <c r="Q58" s="129"/>
      <c r="R58" s="132"/>
      <c r="S58" s="200" t="s">
        <v>185</v>
      </c>
      <c r="T58" s="201" t="s">
        <v>185</v>
      </c>
      <c r="U58" s="200" t="s">
        <v>185</v>
      </c>
      <c r="V58" s="202" t="s">
        <v>185</v>
      </c>
      <c r="W58" s="202" t="s">
        <v>185</v>
      </c>
      <c r="X58" s="202" t="s">
        <v>185</v>
      </c>
      <c r="Y58" s="202" t="s">
        <v>185</v>
      </c>
      <c r="Z58" s="202" t="s">
        <v>185</v>
      </c>
      <c r="AA58" s="202" t="s">
        <v>185</v>
      </c>
      <c r="AB58" s="202" t="s">
        <v>185</v>
      </c>
      <c r="AC58" s="201" t="s">
        <v>185</v>
      </c>
      <c r="AD58" s="203" t="s">
        <v>185</v>
      </c>
    </row>
    <row r="59" spans="1:31" x14ac:dyDescent="0.2">
      <c r="A59" s="15" t="s">
        <v>19</v>
      </c>
      <c r="B59" s="17" t="s">
        <v>394</v>
      </c>
      <c r="C59" s="155">
        <v>6</v>
      </c>
      <c r="D59" s="156">
        <v>126</v>
      </c>
      <c r="E59" s="156"/>
      <c r="F59" s="156"/>
      <c r="G59" s="580">
        <f t="shared" si="0"/>
        <v>126</v>
      </c>
      <c r="H59" s="449">
        <f t="shared" si="1"/>
        <v>132</v>
      </c>
      <c r="I59" s="157"/>
      <c r="J59" s="452">
        <f t="shared" si="3"/>
        <v>128</v>
      </c>
      <c r="K59" s="156">
        <v>123</v>
      </c>
      <c r="L59" s="156">
        <v>5</v>
      </c>
      <c r="M59" s="158"/>
      <c r="N59" s="199">
        <v>128</v>
      </c>
      <c r="O59" s="455">
        <f t="shared" si="2"/>
        <v>4</v>
      </c>
      <c r="P59" s="128">
        <v>6</v>
      </c>
      <c r="Q59" s="129"/>
      <c r="R59" s="132"/>
      <c r="S59" s="200" t="s">
        <v>185</v>
      </c>
      <c r="T59" s="201" t="s">
        <v>185</v>
      </c>
      <c r="U59" s="200" t="s">
        <v>185</v>
      </c>
      <c r="V59" s="202" t="s">
        <v>185</v>
      </c>
      <c r="W59" s="202" t="s">
        <v>185</v>
      </c>
      <c r="X59" s="202" t="s">
        <v>185</v>
      </c>
      <c r="Y59" s="202" t="s">
        <v>185</v>
      </c>
      <c r="Z59" s="202" t="s">
        <v>185</v>
      </c>
      <c r="AA59" s="202" t="s">
        <v>185</v>
      </c>
      <c r="AB59" s="202" t="s">
        <v>185</v>
      </c>
      <c r="AC59" s="201" t="s">
        <v>185</v>
      </c>
      <c r="AD59" s="203" t="s">
        <v>185</v>
      </c>
    </row>
    <row r="60" spans="1:31" x14ac:dyDescent="0.2">
      <c r="A60" s="13" t="s">
        <v>395</v>
      </c>
      <c r="B60" s="14" t="s">
        <v>16</v>
      </c>
      <c r="C60" s="177">
        <v>2</v>
      </c>
      <c r="D60" s="178">
        <v>86</v>
      </c>
      <c r="E60" s="178"/>
      <c r="F60" s="178"/>
      <c r="G60" s="583">
        <f t="shared" si="0"/>
        <v>86</v>
      </c>
      <c r="H60" s="451">
        <f t="shared" si="1"/>
        <v>88</v>
      </c>
      <c r="I60" s="179"/>
      <c r="J60" s="454">
        <f t="shared" si="3"/>
        <v>88</v>
      </c>
      <c r="K60" s="178">
        <v>81</v>
      </c>
      <c r="L60" s="178">
        <v>7</v>
      </c>
      <c r="M60" s="180"/>
      <c r="N60" s="204">
        <v>87</v>
      </c>
      <c r="O60" s="457">
        <f t="shared" si="2"/>
        <v>0</v>
      </c>
      <c r="P60" s="181">
        <v>17</v>
      </c>
      <c r="Q60" s="182"/>
      <c r="R60" s="183"/>
      <c r="S60" s="205" t="s">
        <v>185</v>
      </c>
      <c r="T60" s="206" t="s">
        <v>185</v>
      </c>
      <c r="U60" s="205" t="s">
        <v>185</v>
      </c>
      <c r="V60" s="207" t="s">
        <v>185</v>
      </c>
      <c r="W60" s="207" t="s">
        <v>185</v>
      </c>
      <c r="X60" s="207" t="s">
        <v>185</v>
      </c>
      <c r="Y60" s="207" t="s">
        <v>185</v>
      </c>
      <c r="Z60" s="207" t="s">
        <v>185</v>
      </c>
      <c r="AA60" s="207" t="s">
        <v>185</v>
      </c>
      <c r="AB60" s="207" t="s">
        <v>185</v>
      </c>
      <c r="AC60" s="206" t="s">
        <v>185</v>
      </c>
      <c r="AD60" s="208" t="s">
        <v>185</v>
      </c>
      <c r="AE60" s="2" t="s">
        <v>277</v>
      </c>
    </row>
    <row r="61" spans="1:31" ht="13.5" thickBot="1" x14ac:dyDescent="0.25">
      <c r="A61" s="209" t="s">
        <v>396</v>
      </c>
      <c r="B61" s="210" t="s">
        <v>109</v>
      </c>
      <c r="C61" s="177"/>
      <c r="D61" s="178">
        <v>4</v>
      </c>
      <c r="E61" s="178">
        <v>1</v>
      </c>
      <c r="F61" s="178"/>
      <c r="G61" s="583">
        <f t="shared" si="0"/>
        <v>4</v>
      </c>
      <c r="H61" s="451">
        <f t="shared" si="1"/>
        <v>4</v>
      </c>
      <c r="I61" s="179"/>
      <c r="J61" s="454">
        <f>K61+L61</f>
        <v>4</v>
      </c>
      <c r="K61" s="178">
        <v>3</v>
      </c>
      <c r="L61" s="178">
        <v>1</v>
      </c>
      <c r="M61" s="178"/>
      <c r="N61" s="204">
        <v>4</v>
      </c>
      <c r="O61" s="457">
        <f>SUM(H61-J61)</f>
        <v>0</v>
      </c>
      <c r="P61" s="181">
        <v>1</v>
      </c>
      <c r="Q61" s="182"/>
      <c r="R61" s="183"/>
      <c r="S61" s="322">
        <v>3</v>
      </c>
      <c r="T61" s="323"/>
      <c r="U61" s="322">
        <v>3</v>
      </c>
      <c r="V61" s="324"/>
      <c r="W61" s="324"/>
      <c r="X61" s="324"/>
      <c r="Y61" s="324"/>
      <c r="Z61" s="324"/>
      <c r="AA61" s="324"/>
      <c r="AB61" s="324"/>
      <c r="AC61" s="323">
        <v>3</v>
      </c>
      <c r="AD61" s="325"/>
    </row>
    <row r="62" spans="1:31" ht="13.5" thickBot="1" x14ac:dyDescent="0.25">
      <c r="A62" s="893" t="s">
        <v>624</v>
      </c>
      <c r="B62" s="894"/>
      <c r="C62" s="584">
        <f>SUM(C54:C61)</f>
        <v>15</v>
      </c>
      <c r="D62" s="585">
        <f t="shared" ref="D62:R62" si="6">SUM(D54:D61)</f>
        <v>268</v>
      </c>
      <c r="E62" s="585">
        <f t="shared" si="6"/>
        <v>9</v>
      </c>
      <c r="F62" s="585">
        <f t="shared" si="6"/>
        <v>4</v>
      </c>
      <c r="G62" s="585">
        <f t="shared" si="6"/>
        <v>272</v>
      </c>
      <c r="H62" s="585">
        <f>SUM(H54:H61)</f>
        <v>287</v>
      </c>
      <c r="I62" s="585">
        <f t="shared" si="6"/>
        <v>0</v>
      </c>
      <c r="J62" s="585">
        <f>SUM(J54:J61)</f>
        <v>272</v>
      </c>
      <c r="K62" s="585">
        <f t="shared" si="6"/>
        <v>239</v>
      </c>
      <c r="L62" s="585">
        <f t="shared" si="6"/>
        <v>33</v>
      </c>
      <c r="M62" s="585">
        <f t="shared" si="6"/>
        <v>9</v>
      </c>
      <c r="N62" s="585">
        <f t="shared" si="6"/>
        <v>260</v>
      </c>
      <c r="O62" s="585">
        <f t="shared" si="6"/>
        <v>15</v>
      </c>
      <c r="P62" s="585">
        <f t="shared" si="6"/>
        <v>49</v>
      </c>
      <c r="Q62" s="585">
        <f t="shared" si="6"/>
        <v>27</v>
      </c>
      <c r="R62" s="585">
        <f t="shared" si="6"/>
        <v>3</v>
      </c>
      <c r="S62" s="585">
        <f>SUM(S54:S61)</f>
        <v>55</v>
      </c>
      <c r="T62" s="585">
        <f t="shared" ref="T62" si="7">SUM(T54:T61)</f>
        <v>5</v>
      </c>
      <c r="U62" s="585">
        <f t="shared" ref="U62" si="8">SUM(U54:U61)</f>
        <v>50</v>
      </c>
      <c r="V62" s="585">
        <f t="shared" ref="V62" si="9">SUM(V54:V61)</f>
        <v>2</v>
      </c>
      <c r="W62" s="585">
        <f t="shared" ref="W62" si="10">SUM(W54:W61)</f>
        <v>34</v>
      </c>
      <c r="X62" s="585">
        <f t="shared" ref="X62" si="11">SUM(X54:X61)</f>
        <v>31</v>
      </c>
      <c r="Y62" s="585">
        <f t="shared" ref="Y62" si="12">SUM(Y54:Y61)</f>
        <v>4</v>
      </c>
      <c r="Z62" s="585">
        <f t="shared" ref="Z62" si="13">SUM(Z54:Z61)</f>
        <v>2</v>
      </c>
      <c r="AA62" s="585">
        <f t="shared" ref="AA62" si="14">SUM(AA54:AA61)</f>
        <v>0</v>
      </c>
      <c r="AB62" s="585">
        <f t="shared" ref="AB62" si="15">SUM(AB54:AB61)</f>
        <v>1</v>
      </c>
      <c r="AC62" s="585">
        <f t="shared" ref="AC62" si="16">SUM(AC54:AC61)</f>
        <v>9</v>
      </c>
      <c r="AD62" s="586">
        <f t="shared" ref="AD62" si="17">SUM(AD54:AD61)</f>
        <v>16</v>
      </c>
    </row>
    <row r="63" spans="1:3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1" x14ac:dyDescent="0.2">
      <c r="A64" s="25" t="s">
        <v>397</v>
      </c>
      <c r="B64" s="211" t="s">
        <v>398</v>
      </c>
      <c r="C64" s="2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 x14ac:dyDescent="0.2">
      <c r="A66" s="213" t="s">
        <v>399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AA66" s="1"/>
      <c r="AB66" s="1"/>
      <c r="AC66" s="1"/>
    </row>
    <row r="67" spans="1:29" x14ac:dyDescent="0.2">
      <c r="A67" s="2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214"/>
      <c r="B68" s="25" t="s">
        <v>17</v>
      </c>
      <c r="C68" s="215" t="s">
        <v>18</v>
      </c>
      <c r="D68" s="1"/>
      <c r="E68" s="587"/>
      <c r="F68" s="587"/>
      <c r="G68" s="58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25" t="s">
        <v>400</v>
      </c>
      <c r="B69" s="25">
        <v>3100</v>
      </c>
      <c r="C69" s="129">
        <v>175</v>
      </c>
      <c r="D69" s="1"/>
      <c r="E69" s="587"/>
      <c r="F69" s="587"/>
      <c r="G69" s="58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25" t="s">
        <v>401</v>
      </c>
      <c r="B70" s="25">
        <v>3110</v>
      </c>
      <c r="C70" s="129">
        <v>80</v>
      </c>
      <c r="D70" s="1"/>
      <c r="E70" s="587"/>
      <c r="F70" s="587"/>
      <c r="G70" s="58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28" t="s">
        <v>402</v>
      </c>
      <c r="B71" s="25">
        <v>3200</v>
      </c>
      <c r="C71" s="129">
        <v>46</v>
      </c>
      <c r="D71" s="1"/>
      <c r="E71" s="587"/>
      <c r="F71" s="587"/>
      <c r="G71" s="58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25" t="s">
        <v>401</v>
      </c>
      <c r="B72" s="25">
        <v>3210</v>
      </c>
      <c r="C72" s="129">
        <v>40</v>
      </c>
      <c r="D72" s="1"/>
      <c r="E72" s="587"/>
      <c r="F72" s="587"/>
      <c r="G72" s="58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25" t="s">
        <v>403</v>
      </c>
      <c r="B73" s="25">
        <v>3300</v>
      </c>
      <c r="C73" s="129">
        <v>7</v>
      </c>
      <c r="D73" s="1"/>
      <c r="E73" s="587"/>
      <c r="F73" s="587"/>
      <c r="G73" s="58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25" t="s">
        <v>404</v>
      </c>
      <c r="B74" s="25">
        <v>3320</v>
      </c>
      <c r="C74" s="129">
        <v>3</v>
      </c>
      <c r="D74" s="1"/>
      <c r="E74" s="587"/>
      <c r="F74" s="587"/>
      <c r="G74" s="58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25" t="s">
        <v>405</v>
      </c>
      <c r="B75" s="25">
        <v>3350</v>
      </c>
      <c r="C75" s="129">
        <v>7</v>
      </c>
      <c r="D75" s="1"/>
      <c r="E75" s="587"/>
      <c r="F75" s="587"/>
      <c r="G75" s="58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28" t="s">
        <v>406</v>
      </c>
      <c r="B76" s="25">
        <v>3400</v>
      </c>
      <c r="C76" s="129"/>
      <c r="D76" s="1"/>
      <c r="E76" s="587"/>
      <c r="F76" s="587"/>
      <c r="G76" s="58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25" t="s">
        <v>407</v>
      </c>
      <c r="B77" s="25">
        <v>3600</v>
      </c>
      <c r="C77" s="129">
        <v>4</v>
      </c>
      <c r="D77" s="1"/>
      <c r="E77" s="587"/>
      <c r="F77" s="587"/>
      <c r="G77" s="58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25" t="s">
        <v>518</v>
      </c>
      <c r="B78" s="25">
        <v>3800</v>
      </c>
      <c r="C78" s="129">
        <v>6</v>
      </c>
      <c r="D78" s="1"/>
      <c r="E78" s="587"/>
      <c r="F78" s="587"/>
      <c r="G78" s="58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27"/>
      <c r="B79" s="27"/>
      <c r="C79" s="588"/>
      <c r="D79" s="1"/>
      <c r="E79" s="587"/>
      <c r="F79" s="587"/>
      <c r="G79" s="58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216" t="s">
        <v>283</v>
      </c>
      <c r="B80" s="1"/>
      <c r="C80" s="587"/>
      <c r="D80" s="1"/>
      <c r="E80" s="587"/>
      <c r="F80" s="587"/>
      <c r="G80" s="58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216"/>
      <c r="B81" s="1"/>
      <c r="C81" s="587"/>
      <c r="D81" s="1"/>
      <c r="E81" s="587"/>
      <c r="F81" s="587"/>
      <c r="G81" s="58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25"/>
      <c r="B82" s="25" t="s">
        <v>17</v>
      </c>
      <c r="C82" s="36" t="s">
        <v>18</v>
      </c>
      <c r="D82" s="1"/>
      <c r="E82" s="587"/>
      <c r="F82" s="587"/>
      <c r="G82" s="58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7" customHeight="1" x14ac:dyDescent="0.2">
      <c r="A83" s="217" t="s">
        <v>547</v>
      </c>
      <c r="B83" s="25" t="s">
        <v>277</v>
      </c>
      <c r="C83" s="218"/>
      <c r="D83" s="1"/>
      <c r="E83" s="587"/>
      <c r="F83" s="587"/>
      <c r="G83" s="58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25" t="s">
        <v>408</v>
      </c>
      <c r="B84" s="25">
        <v>4100</v>
      </c>
      <c r="C84" s="219">
        <v>7</v>
      </c>
      <c r="D84" s="1"/>
      <c r="E84" s="587"/>
      <c r="F84" s="587"/>
      <c r="G84" s="58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25" t="s">
        <v>409</v>
      </c>
      <c r="B85" s="25">
        <v>4200</v>
      </c>
      <c r="C85" s="219">
        <v>6</v>
      </c>
      <c r="D85" s="1"/>
      <c r="E85" s="587"/>
      <c r="F85" s="587"/>
      <c r="G85" s="58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25" t="s">
        <v>410</v>
      </c>
      <c r="B86" s="25">
        <v>4300</v>
      </c>
      <c r="C86" s="219"/>
      <c r="D86" s="1"/>
      <c r="E86" s="587"/>
      <c r="F86" s="587"/>
      <c r="G86" s="58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25" t="s">
        <v>411</v>
      </c>
      <c r="B87" s="25">
        <v>4400</v>
      </c>
      <c r="C87" s="219">
        <v>2</v>
      </c>
      <c r="D87" s="1"/>
      <c r="E87" s="587"/>
      <c r="F87" s="587"/>
      <c r="G87" s="58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 x14ac:dyDescent="0.2">
      <c r="A88" s="874" t="s">
        <v>548</v>
      </c>
      <c r="B88" s="876">
        <v>4500</v>
      </c>
      <c r="C88" s="878">
        <v>17</v>
      </c>
      <c r="D88" s="1"/>
      <c r="E88" s="587"/>
      <c r="F88" s="587"/>
      <c r="G88" s="58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875"/>
      <c r="B89" s="877"/>
      <c r="C89" s="879"/>
      <c r="D89" s="1"/>
      <c r="E89" s="587"/>
      <c r="F89" s="587"/>
      <c r="G89" s="58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"/>
      <c r="B90" s="1"/>
      <c r="C90" s="1"/>
      <c r="D90" s="1"/>
      <c r="E90" s="587"/>
      <c r="F90" s="587"/>
      <c r="G90" s="58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216" t="s">
        <v>412</v>
      </c>
      <c r="B91" s="1"/>
      <c r="C91" s="1"/>
      <c r="D91" s="1"/>
      <c r="E91" s="587"/>
      <c r="F91" s="587"/>
      <c r="G91" s="58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216"/>
      <c r="B92" s="1"/>
      <c r="C92" s="1"/>
      <c r="D92" s="1"/>
      <c r="E92" s="587"/>
      <c r="F92" s="587"/>
      <c r="G92" s="58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 x14ac:dyDescent="0.2">
      <c r="A93" s="25" t="s">
        <v>413</v>
      </c>
      <c r="B93" s="220"/>
      <c r="C93" s="25" t="s">
        <v>414</v>
      </c>
      <c r="D93" s="1"/>
      <c r="E93" s="587"/>
      <c r="F93" s="587"/>
      <c r="G93" s="58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 x14ac:dyDescent="0.2">
      <c r="A94" s="25" t="s">
        <v>415</v>
      </c>
      <c r="B94" s="220"/>
      <c r="C94" s="129">
        <v>2</v>
      </c>
      <c r="D94" s="1"/>
      <c r="E94" s="587"/>
      <c r="F94" s="587"/>
      <c r="G94" s="58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 x14ac:dyDescent="0.2">
      <c r="A95" s="221" t="s">
        <v>416</v>
      </c>
      <c r="B95" s="220"/>
      <c r="C95" s="129"/>
      <c r="D95" s="1"/>
      <c r="E95" s="587"/>
      <c r="F95" s="587"/>
      <c r="G95" s="58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" customHeight="1" x14ac:dyDescent="0.2">
      <c r="A96" s="221" t="s">
        <v>417</v>
      </c>
      <c r="B96" s="220"/>
      <c r="C96" s="129"/>
      <c r="D96" s="1"/>
      <c r="E96" s="587"/>
      <c r="F96" s="587"/>
      <c r="G96" s="587"/>
      <c r="H96" s="1"/>
      <c r="I96" s="1"/>
      <c r="J96" s="1"/>
      <c r="L96" s="463"/>
      <c r="M96" s="463"/>
      <c r="N96" s="463"/>
      <c r="O96" s="714" t="s">
        <v>121</v>
      </c>
      <c r="P96" s="714"/>
      <c r="Q96" s="714"/>
      <c r="R96" s="714"/>
      <c r="S96" s="714"/>
      <c r="T96" s="714"/>
      <c r="U96" s="714"/>
      <c r="V96" s="714"/>
      <c r="W96" s="1"/>
      <c r="X96" s="1"/>
      <c r="Y96" s="1"/>
      <c r="Z96" s="1"/>
      <c r="AA96" s="1"/>
      <c r="AB96" s="1"/>
      <c r="AC96" s="1"/>
    </row>
    <row r="97" spans="1:29" ht="13.5" customHeight="1" x14ac:dyDescent="0.2">
      <c r="A97" s="221" t="s">
        <v>418</v>
      </c>
      <c r="B97" s="220"/>
      <c r="C97" s="129">
        <v>16</v>
      </c>
      <c r="D97" s="1"/>
      <c r="E97" s="587"/>
      <c r="F97" s="587"/>
      <c r="G97" s="58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4" customForma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24" customFormat="1" ht="18" customHeight="1" x14ac:dyDescent="0.25">
      <c r="A99" s="92" t="s">
        <v>664</v>
      </c>
      <c r="B99" s="92" t="s">
        <v>676</v>
      </c>
      <c r="C99" s="93"/>
      <c r="D99" s="93"/>
      <c r="E99" s="94"/>
      <c r="F99" s="94"/>
      <c r="G99" s="94"/>
      <c r="H99" s="94"/>
      <c r="I99" s="94"/>
      <c r="J99" s="95" t="s">
        <v>649</v>
      </c>
      <c r="K99" s="96"/>
      <c r="L99" s="96"/>
      <c r="M99" s="96"/>
      <c r="N99" s="96"/>
      <c r="O99" s="39"/>
      <c r="P99" s="39"/>
      <c r="Q99" s="39"/>
      <c r="R99" s="39"/>
      <c r="S99" s="39"/>
      <c r="T99" s="96"/>
      <c r="U99" s="96"/>
      <c r="V99" s="96"/>
      <c r="W99" s="96"/>
      <c r="X99" s="39"/>
      <c r="Y99" s="39"/>
      <c r="Z99" s="39"/>
      <c r="AA99" s="39"/>
      <c r="AB99" s="39"/>
      <c r="AC99" s="39"/>
    </row>
    <row r="100" spans="1:29" s="24" customFormat="1" ht="18" customHeight="1" x14ac:dyDescent="0.25">
      <c r="A100" s="97"/>
      <c r="B100" s="92"/>
      <c r="C100" s="93"/>
      <c r="D100" s="93"/>
      <c r="E100" s="94"/>
      <c r="F100" s="94"/>
      <c r="G100" s="94"/>
      <c r="H100" s="94"/>
      <c r="I100" s="94"/>
      <c r="J100" s="98"/>
      <c r="K100" s="98"/>
      <c r="L100" s="98"/>
      <c r="M100" s="98"/>
      <c r="N100" s="98"/>
      <c r="O100" s="39"/>
      <c r="P100" s="39"/>
      <c r="Q100" s="39"/>
      <c r="R100" s="39"/>
      <c r="S100" s="39"/>
      <c r="T100" s="98"/>
      <c r="U100" s="98"/>
      <c r="V100" s="98"/>
      <c r="W100" s="98"/>
      <c r="X100" s="39"/>
      <c r="Y100" s="39"/>
      <c r="Z100" s="39"/>
      <c r="AA100" s="39"/>
      <c r="AB100" s="39"/>
      <c r="AC100" s="39"/>
    </row>
    <row r="101" spans="1:29" s="24" customFormat="1" x14ac:dyDescent="0.2">
      <c r="A101" s="99" t="s">
        <v>648</v>
      </c>
      <c r="B101" s="99" t="s">
        <v>665</v>
      </c>
      <c r="J101" s="99" t="s">
        <v>650</v>
      </c>
    </row>
    <row r="102" spans="1:29" s="24" customFormat="1" x14ac:dyDescent="0.2"/>
    <row r="103" spans="1:29" s="24" customFormat="1" x14ac:dyDescent="0.2"/>
    <row r="104" spans="1:29" s="24" customFormat="1" x14ac:dyDescent="0.2"/>
    <row r="105" spans="1:29" s="24" customFormat="1" x14ac:dyDescent="0.2"/>
    <row r="106" spans="1:29" s="24" customFormat="1" x14ac:dyDescent="0.2"/>
    <row r="107" spans="1:29" s="24" customFormat="1" x14ac:dyDescent="0.2"/>
    <row r="108" spans="1:29" s="24" customFormat="1" x14ac:dyDescent="0.2"/>
    <row r="109" spans="1:29" s="24" customFormat="1" x14ac:dyDescent="0.2"/>
    <row r="110" spans="1:29" s="24" customFormat="1" x14ac:dyDescent="0.2"/>
    <row r="111" spans="1:29" s="24" customFormat="1" x14ac:dyDescent="0.2"/>
    <row r="112" spans="1:29" s="24" customFormat="1" x14ac:dyDescent="0.2"/>
    <row r="113" s="24" customFormat="1" x14ac:dyDescent="0.2"/>
    <row r="114" s="24" customFormat="1" x14ac:dyDescent="0.2"/>
    <row r="115" s="24" customFormat="1" x14ac:dyDescent="0.2"/>
  </sheetData>
  <sheetProtection password="D259" sheet="1" objects="1" scenarios="1" formatColumns="0" formatRows="0"/>
  <mergeCells count="43">
    <mergeCell ref="S3:AD3"/>
    <mergeCell ref="C3:R3"/>
    <mergeCell ref="A88:A89"/>
    <mergeCell ref="B88:B89"/>
    <mergeCell ref="C88:C89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A62:B62"/>
    <mergeCell ref="O96:V96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N1:Q1"/>
    <mergeCell ref="A3:A12"/>
    <mergeCell ref="B3:B12"/>
    <mergeCell ref="C4:C12"/>
    <mergeCell ref="D4:D12"/>
    <mergeCell ref="H4:H12"/>
    <mergeCell ref="J4:N4"/>
    <mergeCell ref="G4:G12"/>
    <mergeCell ref="E4:E12"/>
    <mergeCell ref="F4:F12"/>
    <mergeCell ref="A1:J1"/>
  </mergeCells>
  <conditionalFormatting sqref="C69 C71">
    <cfRule type="cellIs" dxfId="14" priority="29" stopIfTrue="1" operator="lessThan">
      <formula>$C70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I31">
      <formula1>I$29&gt;=I$30+I$31</formula1>
    </dataValidation>
    <dataValidation allowBlank="1" showInputMessage="1" showErrorMessage="1" errorTitle="Грешка" error="Главата не е по-голямо или равно на В това число!" sqref="P22:S22 V22:W22 Z22 AB22 P28:S28 V28:W28 Z28 AB28 S31 S15 V31:W31 V15:W15 Y15:AB15 S35 W35 Z35:AB35 Y31:AB31 P43:T44 V43:AD44"/>
    <dataValidation type="custom" allowBlank="1" showInputMessage="1" showErrorMessage="1" errorTitle="Грешка" error="Главата не е по-голямо или равно на В това число!" sqref="Y52:AB52 V52:W52 P52:S52 I52">
      <formula1>I$51&gt;=I$52</formula1>
    </dataValidation>
    <dataValidation type="custom" allowBlank="1" showInputMessage="1" showErrorMessage="1" errorTitle="Грешка" error="Главата не е по-голямо или равно на В това число!" sqref="I43:I44">
      <formula1>I$42&gt;=#REF!</formula1>
    </dataValidation>
    <dataValidation type="custom" allowBlank="1" showInputMessage="1" showErrorMessage="1" errorTitle="Грешка" error="Главата не е по-голямо или равно на В това число!" sqref="I35">
      <formula1>I$32&gt;=I$33+I$34+I$35</formula1>
    </dataValidation>
    <dataValidation type="custom" allowBlank="1" showInputMessage="1" showErrorMessage="1" errorTitle="Грешка" error="Главата не е по-голямо или равно на В това число!" sqref="I28">
      <formula1>I$23&gt;=I$24+I$25+I$26+I$27+I$28</formula1>
    </dataValidation>
    <dataValidation type="custom" allowBlank="1" showInputMessage="1" showErrorMessage="1" errorTitle="Грешка" error="Главата не е по-голямо или равно на В това число!" sqref="I22">
      <formula1>I$16&gt;=I$17+I$18+I$19+I$20+I$22</formula1>
    </dataValidation>
    <dataValidation type="custom" allowBlank="1" showInputMessage="1" showErrorMessage="1" errorTitle="Грешка" error="Главата не е по-голямо или равно на В това число!" sqref="P15:R15 I15">
      <formula1>I$14&gt;=I$15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cellIs" priority="13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G62</xm:sqref>
        </x14:conditionalFormatting>
        <x14:conditionalFormatting xmlns:xm="http://schemas.microsoft.com/office/excel/2006/main">
          <x14:cfRule type="cellIs" priority="12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ellIs" priority="1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cellIs" priority="10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K62</xm:sqref>
        </x14:conditionalFormatting>
        <x14:conditionalFormatting xmlns:xm="http://schemas.microsoft.com/office/excel/2006/main">
          <x14:cfRule type="cellIs" priority="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L62</xm:sqref>
        </x14:conditionalFormatting>
        <x14:conditionalFormatting xmlns:xm="http://schemas.microsoft.com/office/excel/2006/main">
          <x14:cfRule type="cellIs" priority="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cellIs" priority="7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cellIs" priority="6" operator="notEqual" id="{7E9F016F-11DE-473C-BAF7-D15AB036B91A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cellIs" priority="5" operator="notEqual" id="{8DA8D07F-4268-4279-8DA5-89E55A57C9E6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cellIs" priority="4" operator="notEqual" id="{AE058198-E998-4F0E-A851-400A2F980D61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J54</xm:sqref>
        </x14:conditionalFormatting>
        <x14:conditionalFormatting xmlns:xm="http://schemas.microsoft.com/office/excel/2006/main">
          <x14:cfRule type="cellIs" priority="3" operator="notEqual" id="{EFF7F47C-8340-44AE-83ED-9692E298DA2D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K54</xm:sqref>
        </x14:conditionalFormatting>
        <x14:conditionalFormatting xmlns:xm="http://schemas.microsoft.com/office/excel/2006/main">
          <x14:cfRule type="cellIs" priority="2" operator="notEqual" id="{51F98B86-64FC-41A3-8F5D-9724583729AD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cellIs" priority="1" operator="notEqual" id="{D158824E-8103-41E9-BE23-99300FFC4ED8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5"/>
  <sheetViews>
    <sheetView topLeftCell="A22" zoomScaleNormal="100" workbookViewId="0">
      <selection activeCell="F20" sqref="F20"/>
    </sheetView>
  </sheetViews>
  <sheetFormatPr defaultRowHeight="12.75" x14ac:dyDescent="0.2"/>
  <cols>
    <col min="1" max="1" width="22.7109375" style="467" customWidth="1"/>
    <col min="2" max="2" width="5.140625" style="467" customWidth="1"/>
    <col min="3" max="3" width="6.140625" style="467" customWidth="1"/>
    <col min="4" max="4" width="7.28515625" style="467" customWidth="1"/>
    <col min="5" max="6" width="5.7109375" style="467" customWidth="1"/>
    <col min="7" max="7" width="7.140625" style="467" customWidth="1"/>
    <col min="8" max="8" width="6.5703125" style="467" customWidth="1"/>
    <col min="9" max="9" width="6.28515625" style="467" customWidth="1"/>
    <col min="10" max="10" width="5.42578125" style="467" customWidth="1"/>
    <col min="11" max="12" width="5.28515625" style="467" customWidth="1"/>
    <col min="13" max="13" width="5" style="467" customWidth="1"/>
    <col min="14" max="14" width="6.140625" style="467" customWidth="1"/>
    <col min="15" max="15" width="5.28515625" style="467" customWidth="1"/>
    <col min="16" max="16" width="6.85546875" style="467" customWidth="1"/>
    <col min="17" max="17" width="6" style="467" customWidth="1"/>
    <col min="18" max="18" width="5.5703125" style="467" customWidth="1"/>
    <col min="19" max="19" width="9" style="467" customWidth="1"/>
    <col min="20" max="20" width="7" style="467" customWidth="1"/>
    <col min="21" max="21" width="5.140625" style="467" customWidth="1"/>
    <col min="22" max="23" width="4.85546875" style="467" customWidth="1"/>
    <col min="24" max="24" width="6.42578125" style="467" customWidth="1"/>
    <col min="25" max="16384" width="9.140625" style="467"/>
  </cols>
  <sheetData>
    <row r="1" spans="1:25" s="86" customFormat="1" ht="12.75" customHeight="1" x14ac:dyDescent="0.2"/>
    <row r="2" spans="1:25" s="86" customFormat="1" ht="15.75" x14ac:dyDescent="0.25">
      <c r="A2" s="746" t="s">
        <v>636</v>
      </c>
      <c r="B2" s="746"/>
      <c r="C2" s="746"/>
      <c r="D2" s="746"/>
      <c r="E2" s="746"/>
      <c r="F2" s="746"/>
      <c r="G2" s="746"/>
      <c r="H2" s="746"/>
      <c r="I2" s="746"/>
      <c r="J2" s="607"/>
      <c r="K2" s="655" t="s">
        <v>662</v>
      </c>
      <c r="L2" s="607" t="s">
        <v>244</v>
      </c>
      <c r="M2" s="223">
        <v>12</v>
      </c>
      <c r="N2" s="746" t="s">
        <v>663</v>
      </c>
      <c r="O2" s="746"/>
      <c r="P2" s="746"/>
      <c r="Q2" s="746"/>
      <c r="R2" s="24"/>
      <c r="S2" s="24"/>
      <c r="T2" s="24"/>
      <c r="U2" s="24"/>
      <c r="V2" s="24"/>
      <c r="W2" s="24"/>
      <c r="X2" s="24"/>
      <c r="Y2" s="24"/>
    </row>
    <row r="3" spans="1:25" s="86" customFormat="1" ht="13.5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x14ac:dyDescent="0.2">
      <c r="A4" s="822" t="s">
        <v>419</v>
      </c>
      <c r="B4" s="896" t="s">
        <v>25</v>
      </c>
      <c r="C4" s="811" t="s">
        <v>246</v>
      </c>
      <c r="D4" s="813" t="s">
        <v>247</v>
      </c>
      <c r="E4" s="898" t="s">
        <v>22</v>
      </c>
      <c r="F4" s="898"/>
      <c r="G4" s="815" t="s">
        <v>420</v>
      </c>
      <c r="H4" s="822" t="s">
        <v>421</v>
      </c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9"/>
      <c r="T4" s="900" t="s">
        <v>250</v>
      </c>
      <c r="U4" s="822" t="s">
        <v>422</v>
      </c>
      <c r="V4" s="818"/>
      <c r="W4" s="818"/>
      <c r="X4" s="819"/>
    </row>
    <row r="5" spans="1:25" x14ac:dyDescent="0.2">
      <c r="A5" s="895"/>
      <c r="B5" s="897"/>
      <c r="C5" s="812"/>
      <c r="D5" s="814"/>
      <c r="E5" s="824" t="s">
        <v>423</v>
      </c>
      <c r="F5" s="824" t="s">
        <v>424</v>
      </c>
      <c r="G5" s="816"/>
      <c r="H5" s="911" t="s">
        <v>425</v>
      </c>
      <c r="I5" s="827" t="s">
        <v>22</v>
      </c>
      <c r="J5" s="827"/>
      <c r="K5" s="827"/>
      <c r="L5" s="827"/>
      <c r="M5" s="827"/>
      <c r="N5" s="827"/>
      <c r="O5" s="827"/>
      <c r="P5" s="827"/>
      <c r="Q5" s="827"/>
      <c r="R5" s="827"/>
      <c r="S5" s="828"/>
      <c r="T5" s="901"/>
      <c r="U5" s="895"/>
      <c r="V5" s="902"/>
      <c r="W5" s="902"/>
      <c r="X5" s="903"/>
    </row>
    <row r="6" spans="1:25" ht="37.5" customHeight="1" x14ac:dyDescent="0.2">
      <c r="A6" s="895"/>
      <c r="B6" s="897"/>
      <c r="C6" s="812"/>
      <c r="D6" s="814"/>
      <c r="E6" s="824"/>
      <c r="F6" s="824"/>
      <c r="G6" s="816"/>
      <c r="H6" s="911"/>
      <c r="I6" s="824" t="s">
        <v>426</v>
      </c>
      <c r="J6" s="827" t="s">
        <v>427</v>
      </c>
      <c r="K6" s="827"/>
      <c r="L6" s="827"/>
      <c r="M6" s="827"/>
      <c r="N6" s="827"/>
      <c r="O6" s="827"/>
      <c r="P6" s="824" t="s">
        <v>428</v>
      </c>
      <c r="Q6" s="827" t="s">
        <v>429</v>
      </c>
      <c r="R6" s="827"/>
      <c r="S6" s="825" t="s">
        <v>430</v>
      </c>
      <c r="T6" s="901"/>
      <c r="U6" s="812" t="s">
        <v>431</v>
      </c>
      <c r="V6" s="824" t="s">
        <v>258</v>
      </c>
      <c r="W6" s="824" t="s">
        <v>432</v>
      </c>
      <c r="X6" s="899" t="s">
        <v>433</v>
      </c>
    </row>
    <row r="7" spans="1:25" x14ac:dyDescent="0.2">
      <c r="A7" s="895"/>
      <c r="B7" s="897"/>
      <c r="C7" s="812"/>
      <c r="D7" s="814"/>
      <c r="E7" s="824"/>
      <c r="F7" s="824"/>
      <c r="G7" s="816"/>
      <c r="H7" s="911"/>
      <c r="I7" s="824"/>
      <c r="J7" s="824" t="s">
        <v>434</v>
      </c>
      <c r="K7" s="824" t="s">
        <v>435</v>
      </c>
      <c r="L7" s="824" t="s">
        <v>436</v>
      </c>
      <c r="M7" s="824" t="s">
        <v>437</v>
      </c>
      <c r="N7" s="824" t="s">
        <v>438</v>
      </c>
      <c r="O7" s="824" t="s">
        <v>439</v>
      </c>
      <c r="P7" s="824"/>
      <c r="Q7" s="824" t="s">
        <v>440</v>
      </c>
      <c r="R7" s="824" t="s">
        <v>441</v>
      </c>
      <c r="S7" s="825"/>
      <c r="T7" s="901"/>
      <c r="U7" s="812"/>
      <c r="V7" s="824"/>
      <c r="W7" s="824"/>
      <c r="X7" s="899"/>
    </row>
    <row r="8" spans="1:25" x14ac:dyDescent="0.2">
      <c r="A8" s="895"/>
      <c r="B8" s="897"/>
      <c r="C8" s="812"/>
      <c r="D8" s="814"/>
      <c r="E8" s="824"/>
      <c r="F8" s="824"/>
      <c r="G8" s="816"/>
      <c r="H8" s="911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5"/>
      <c r="T8" s="901"/>
      <c r="U8" s="812"/>
      <c r="V8" s="824"/>
      <c r="W8" s="824"/>
      <c r="X8" s="899"/>
    </row>
    <row r="9" spans="1:25" ht="45" customHeight="1" x14ac:dyDescent="0.2">
      <c r="A9" s="895"/>
      <c r="B9" s="897"/>
      <c r="C9" s="812"/>
      <c r="D9" s="814"/>
      <c r="E9" s="824"/>
      <c r="F9" s="824"/>
      <c r="G9" s="816"/>
      <c r="H9" s="911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5"/>
      <c r="T9" s="901"/>
      <c r="U9" s="812"/>
      <c r="V9" s="824"/>
      <c r="W9" s="824"/>
      <c r="X9" s="899"/>
    </row>
    <row r="10" spans="1:25" x14ac:dyDescent="0.2">
      <c r="A10" s="895"/>
      <c r="B10" s="897"/>
      <c r="C10" s="812"/>
      <c r="D10" s="814"/>
      <c r="E10" s="824"/>
      <c r="F10" s="824"/>
      <c r="G10" s="816"/>
      <c r="H10" s="911"/>
      <c r="I10" s="824"/>
      <c r="J10" s="824"/>
      <c r="K10" s="824"/>
      <c r="L10" s="824"/>
      <c r="M10" s="824"/>
      <c r="N10" s="824"/>
      <c r="O10" s="824"/>
      <c r="P10" s="824"/>
      <c r="Q10" s="824"/>
      <c r="R10" s="824"/>
      <c r="S10" s="825"/>
      <c r="T10" s="901"/>
      <c r="U10" s="812"/>
      <c r="V10" s="824"/>
      <c r="W10" s="824"/>
      <c r="X10" s="899"/>
    </row>
    <row r="11" spans="1:25" x14ac:dyDescent="0.2">
      <c r="A11" s="895"/>
      <c r="B11" s="897"/>
      <c r="C11" s="812"/>
      <c r="D11" s="814"/>
      <c r="E11" s="824"/>
      <c r="F11" s="824"/>
      <c r="G11" s="816"/>
      <c r="H11" s="911"/>
      <c r="I11" s="824"/>
      <c r="J11" s="824"/>
      <c r="K11" s="824"/>
      <c r="L11" s="824"/>
      <c r="M11" s="824"/>
      <c r="N11" s="824"/>
      <c r="O11" s="824"/>
      <c r="P11" s="824"/>
      <c r="Q11" s="824"/>
      <c r="R11" s="824"/>
      <c r="S11" s="825"/>
      <c r="T11" s="901"/>
      <c r="U11" s="812"/>
      <c r="V11" s="824"/>
      <c r="W11" s="824"/>
      <c r="X11" s="899"/>
    </row>
    <row r="12" spans="1:25" x14ac:dyDescent="0.2">
      <c r="A12" s="895"/>
      <c r="B12" s="897"/>
      <c r="C12" s="812"/>
      <c r="D12" s="814"/>
      <c r="E12" s="824"/>
      <c r="F12" s="824"/>
      <c r="G12" s="816"/>
      <c r="H12" s="911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5"/>
      <c r="T12" s="901"/>
      <c r="U12" s="812"/>
      <c r="V12" s="824"/>
      <c r="W12" s="824"/>
      <c r="X12" s="899"/>
    </row>
    <row r="13" spans="1:25" x14ac:dyDescent="0.2">
      <c r="A13" s="620" t="s">
        <v>0</v>
      </c>
      <c r="B13" s="623" t="s">
        <v>1</v>
      </c>
      <c r="C13" s="620">
        <v>1</v>
      </c>
      <c r="D13" s="622">
        <v>2</v>
      </c>
      <c r="E13" s="622">
        <v>3</v>
      </c>
      <c r="F13" s="622">
        <v>4</v>
      </c>
      <c r="G13" s="623">
        <v>5</v>
      </c>
      <c r="H13" s="620">
        <v>6</v>
      </c>
      <c r="I13" s="622">
        <v>7</v>
      </c>
      <c r="J13" s="622">
        <v>8</v>
      </c>
      <c r="K13" s="622">
        <v>9</v>
      </c>
      <c r="L13" s="622">
        <v>10</v>
      </c>
      <c r="M13" s="622">
        <v>11</v>
      </c>
      <c r="N13" s="622">
        <v>12</v>
      </c>
      <c r="O13" s="622">
        <v>13</v>
      </c>
      <c r="P13" s="622">
        <v>14</v>
      </c>
      <c r="Q13" s="622">
        <v>15</v>
      </c>
      <c r="R13" s="622">
        <v>16</v>
      </c>
      <c r="S13" s="623">
        <v>17</v>
      </c>
      <c r="T13" s="626">
        <v>18</v>
      </c>
      <c r="U13" s="620">
        <v>19</v>
      </c>
      <c r="V13" s="622">
        <v>20</v>
      </c>
      <c r="W13" s="622">
        <v>21</v>
      </c>
      <c r="X13" s="623">
        <v>22</v>
      </c>
    </row>
    <row r="14" spans="1:25" x14ac:dyDescent="0.2">
      <c r="A14" s="654" t="s">
        <v>671</v>
      </c>
      <c r="B14" s="225" t="s">
        <v>267</v>
      </c>
      <c r="C14" s="169">
        <v>1</v>
      </c>
      <c r="D14" s="170">
        <v>10</v>
      </c>
      <c r="E14" s="170">
        <v>8</v>
      </c>
      <c r="F14" s="170">
        <v>2</v>
      </c>
      <c r="G14" s="130">
        <f>C14+D14</f>
        <v>11</v>
      </c>
      <c r="H14" s="226">
        <f>I14+J14+K14+L14+M14+N14+O14+P14+Q14+R14+S14</f>
        <v>9</v>
      </c>
      <c r="I14" s="170">
        <v>2</v>
      </c>
      <c r="J14" s="170"/>
      <c r="K14" s="170"/>
      <c r="L14" s="170"/>
      <c r="M14" s="170"/>
      <c r="N14" s="170">
        <v>2</v>
      </c>
      <c r="O14" s="170"/>
      <c r="P14" s="170"/>
      <c r="Q14" s="170">
        <v>2</v>
      </c>
      <c r="R14" s="170">
        <v>2</v>
      </c>
      <c r="S14" s="171">
        <v>1</v>
      </c>
      <c r="T14" s="227">
        <f>G14-H14</f>
        <v>2</v>
      </c>
      <c r="U14" s="169"/>
      <c r="V14" s="170">
        <v>3</v>
      </c>
      <c r="W14" s="170">
        <v>3</v>
      </c>
      <c r="X14" s="130">
        <f>U14+V14-W14</f>
        <v>0</v>
      </c>
    </row>
    <row r="15" spans="1:25" x14ac:dyDescent="0.2">
      <c r="A15" s="654" t="s">
        <v>672</v>
      </c>
      <c r="B15" s="225" t="s">
        <v>268</v>
      </c>
      <c r="C15" s="169">
        <v>8</v>
      </c>
      <c r="D15" s="170">
        <v>52</v>
      </c>
      <c r="E15" s="170">
        <v>42</v>
      </c>
      <c r="F15" s="170">
        <v>10</v>
      </c>
      <c r="G15" s="130">
        <f>C15+D15</f>
        <v>60</v>
      </c>
      <c r="H15" s="226">
        <f t="shared" ref="H15:H26" si="0">I15+J15+K15+L15+M15+N15+O15+P15+Q15+R15+S15</f>
        <v>57</v>
      </c>
      <c r="I15" s="170">
        <v>30</v>
      </c>
      <c r="J15" s="170"/>
      <c r="K15" s="170"/>
      <c r="L15" s="170">
        <v>4</v>
      </c>
      <c r="M15" s="170"/>
      <c r="N15" s="170">
        <v>8</v>
      </c>
      <c r="O15" s="170">
        <v>2</v>
      </c>
      <c r="P15" s="170">
        <v>1</v>
      </c>
      <c r="Q15" s="170">
        <v>7</v>
      </c>
      <c r="R15" s="170">
        <v>3</v>
      </c>
      <c r="S15" s="171">
        <v>2</v>
      </c>
      <c r="T15" s="227">
        <f t="shared" ref="T15:T26" si="1">G15-H15</f>
        <v>3</v>
      </c>
      <c r="U15" s="169">
        <v>3</v>
      </c>
      <c r="V15" s="170">
        <v>36</v>
      </c>
      <c r="W15" s="170">
        <v>37</v>
      </c>
      <c r="X15" s="130">
        <f t="shared" ref="X15:X26" si="2">U15+V15-W15</f>
        <v>2</v>
      </c>
    </row>
    <row r="16" spans="1:25" x14ac:dyDescent="0.2">
      <c r="A16" s="654" t="s">
        <v>673</v>
      </c>
      <c r="B16" s="225" t="s">
        <v>269</v>
      </c>
      <c r="C16" s="169">
        <v>2</v>
      </c>
      <c r="D16" s="170">
        <v>6</v>
      </c>
      <c r="E16" s="170">
        <v>6</v>
      </c>
      <c r="F16" s="170"/>
      <c r="G16" s="130">
        <f t="shared" ref="G16:G26" si="3">C16+D16</f>
        <v>8</v>
      </c>
      <c r="H16" s="226">
        <f t="shared" si="0"/>
        <v>8</v>
      </c>
      <c r="I16" s="170">
        <v>5</v>
      </c>
      <c r="J16" s="170"/>
      <c r="K16" s="170"/>
      <c r="L16" s="170"/>
      <c r="M16" s="170"/>
      <c r="N16" s="170"/>
      <c r="O16" s="170"/>
      <c r="P16" s="170">
        <v>1</v>
      </c>
      <c r="Q16" s="170">
        <v>1</v>
      </c>
      <c r="R16" s="170">
        <v>1</v>
      </c>
      <c r="S16" s="171"/>
      <c r="T16" s="227">
        <f t="shared" si="1"/>
        <v>0</v>
      </c>
      <c r="U16" s="169"/>
      <c r="V16" s="170">
        <v>2</v>
      </c>
      <c r="W16" s="170">
        <v>2</v>
      </c>
      <c r="X16" s="130">
        <f t="shared" si="2"/>
        <v>0</v>
      </c>
    </row>
    <row r="17" spans="1:24" x14ac:dyDescent="0.2">
      <c r="A17" s="224"/>
      <c r="B17" s="225" t="s">
        <v>270</v>
      </c>
      <c r="C17" s="169"/>
      <c r="D17" s="170"/>
      <c r="E17" s="170"/>
      <c r="F17" s="170"/>
      <c r="G17" s="130">
        <f t="shared" si="3"/>
        <v>0</v>
      </c>
      <c r="H17" s="226">
        <f t="shared" si="0"/>
        <v>0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1"/>
      <c r="T17" s="227">
        <f t="shared" si="1"/>
        <v>0</v>
      </c>
      <c r="U17" s="169"/>
      <c r="V17" s="170"/>
      <c r="W17" s="170"/>
      <c r="X17" s="130">
        <f t="shared" si="2"/>
        <v>0</v>
      </c>
    </row>
    <row r="18" spans="1:24" x14ac:dyDescent="0.2">
      <c r="A18" s="224"/>
      <c r="B18" s="225" t="s">
        <v>271</v>
      </c>
      <c r="C18" s="169"/>
      <c r="D18" s="170"/>
      <c r="E18" s="170"/>
      <c r="F18" s="170"/>
      <c r="G18" s="130">
        <f t="shared" ref="G18:G20" si="4">C18+D18</f>
        <v>0</v>
      </c>
      <c r="H18" s="226">
        <f t="shared" ref="H18:H20" si="5">I18+J18+K18+L18+M18+N18+O18+P18+Q18+R18+S18</f>
        <v>0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1"/>
      <c r="T18" s="227">
        <f t="shared" ref="T18:T20" si="6">G18-H18</f>
        <v>0</v>
      </c>
      <c r="U18" s="169"/>
      <c r="V18" s="170"/>
      <c r="W18" s="170"/>
      <c r="X18" s="130">
        <f t="shared" ref="X18:X20" si="7">U18+V18-W18</f>
        <v>0</v>
      </c>
    </row>
    <row r="19" spans="1:24" x14ac:dyDescent="0.2">
      <c r="A19" s="224"/>
      <c r="B19" s="225" t="s">
        <v>272</v>
      </c>
      <c r="C19" s="169"/>
      <c r="D19" s="170"/>
      <c r="E19" s="170"/>
      <c r="F19" s="170"/>
      <c r="G19" s="130">
        <f>C19+D19</f>
        <v>0</v>
      </c>
      <c r="H19" s="226">
        <f t="shared" si="5"/>
        <v>0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T19" s="227">
        <f t="shared" si="6"/>
        <v>0</v>
      </c>
      <c r="U19" s="169"/>
      <c r="V19" s="170"/>
      <c r="W19" s="170"/>
      <c r="X19" s="130">
        <f t="shared" si="7"/>
        <v>0</v>
      </c>
    </row>
    <row r="20" spans="1:24" x14ac:dyDescent="0.2">
      <c r="A20" s="224"/>
      <c r="B20" s="225" t="s">
        <v>273</v>
      </c>
      <c r="C20" s="169"/>
      <c r="D20" s="170"/>
      <c r="E20" s="170"/>
      <c r="F20" s="170"/>
      <c r="G20" s="130">
        <f t="shared" si="4"/>
        <v>0</v>
      </c>
      <c r="H20" s="226">
        <f t="shared" si="5"/>
        <v>0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1"/>
      <c r="T20" s="227">
        <f t="shared" si="6"/>
        <v>0</v>
      </c>
      <c r="U20" s="169"/>
      <c r="V20" s="170"/>
      <c r="W20" s="170"/>
      <c r="X20" s="130">
        <f t="shared" si="7"/>
        <v>0</v>
      </c>
    </row>
    <row r="21" spans="1:24" x14ac:dyDescent="0.2">
      <c r="A21" s="224"/>
      <c r="B21" s="225" t="s">
        <v>274</v>
      </c>
      <c r="C21" s="169"/>
      <c r="D21" s="170"/>
      <c r="E21" s="170"/>
      <c r="F21" s="170"/>
      <c r="G21" s="130">
        <f t="shared" si="3"/>
        <v>0</v>
      </c>
      <c r="H21" s="226">
        <f>I21+J21+K21+L21+M21+N21+O21+P21+Q21+R21+S21</f>
        <v>0</v>
      </c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  <c r="T21" s="227">
        <f t="shared" si="1"/>
        <v>0</v>
      </c>
      <c r="U21" s="169"/>
      <c r="V21" s="170"/>
      <c r="W21" s="170"/>
      <c r="X21" s="130">
        <f t="shared" si="2"/>
        <v>0</v>
      </c>
    </row>
    <row r="22" spans="1:24" x14ac:dyDescent="0.2">
      <c r="A22" s="224"/>
      <c r="B22" s="225" t="s">
        <v>275</v>
      </c>
      <c r="C22" s="169"/>
      <c r="D22" s="170"/>
      <c r="E22" s="170"/>
      <c r="F22" s="170"/>
      <c r="G22" s="130">
        <f t="shared" si="3"/>
        <v>0</v>
      </c>
      <c r="H22" s="226">
        <f t="shared" si="0"/>
        <v>0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  <c r="T22" s="227">
        <f t="shared" si="1"/>
        <v>0</v>
      </c>
      <c r="U22" s="169"/>
      <c r="V22" s="170"/>
      <c r="W22" s="170"/>
      <c r="X22" s="130">
        <f t="shared" si="2"/>
        <v>0</v>
      </c>
    </row>
    <row r="23" spans="1:24" x14ac:dyDescent="0.2">
      <c r="A23" s="224"/>
      <c r="B23" s="613" t="s">
        <v>2</v>
      </c>
      <c r="C23" s="169"/>
      <c r="D23" s="170"/>
      <c r="E23" s="170"/>
      <c r="F23" s="170"/>
      <c r="G23" s="130">
        <f t="shared" si="3"/>
        <v>0</v>
      </c>
      <c r="H23" s="226">
        <f t="shared" si="0"/>
        <v>0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1"/>
      <c r="T23" s="227">
        <f>G23-H23</f>
        <v>0</v>
      </c>
      <c r="U23" s="169"/>
      <c r="V23" s="170"/>
      <c r="W23" s="170"/>
      <c r="X23" s="130">
        <f t="shared" si="2"/>
        <v>0</v>
      </c>
    </row>
    <row r="24" spans="1:24" x14ac:dyDescent="0.2">
      <c r="A24" s="224"/>
      <c r="B24" s="613" t="s">
        <v>40</v>
      </c>
      <c r="C24" s="169"/>
      <c r="D24" s="170"/>
      <c r="E24" s="170"/>
      <c r="F24" s="170"/>
      <c r="G24" s="130">
        <f t="shared" si="3"/>
        <v>0</v>
      </c>
      <c r="H24" s="226">
        <f t="shared" si="0"/>
        <v>0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1"/>
      <c r="T24" s="227">
        <f t="shared" si="1"/>
        <v>0</v>
      </c>
      <c r="U24" s="169"/>
      <c r="V24" s="170"/>
      <c r="W24" s="170"/>
      <c r="X24" s="130">
        <f t="shared" si="2"/>
        <v>0</v>
      </c>
    </row>
    <row r="25" spans="1:24" x14ac:dyDescent="0.2">
      <c r="A25" s="224"/>
      <c r="B25" s="613" t="s">
        <v>42</v>
      </c>
      <c r="C25" s="169"/>
      <c r="D25" s="170"/>
      <c r="E25" s="170"/>
      <c r="F25" s="170"/>
      <c r="G25" s="130">
        <f t="shared" si="3"/>
        <v>0</v>
      </c>
      <c r="H25" s="226">
        <f t="shared" si="0"/>
        <v>0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1"/>
      <c r="T25" s="227">
        <f t="shared" si="1"/>
        <v>0</v>
      </c>
      <c r="U25" s="169"/>
      <c r="V25" s="170"/>
      <c r="W25" s="170"/>
      <c r="X25" s="130">
        <f t="shared" si="2"/>
        <v>0</v>
      </c>
    </row>
    <row r="26" spans="1:24" ht="13.5" thickBot="1" x14ac:dyDescent="0.25">
      <c r="A26" s="228"/>
      <c r="B26" s="614" t="s">
        <v>633</v>
      </c>
      <c r="C26" s="229"/>
      <c r="D26" s="230"/>
      <c r="E26" s="230"/>
      <c r="F26" s="230"/>
      <c r="G26" s="130">
        <f t="shared" si="3"/>
        <v>0</v>
      </c>
      <c r="H26" s="226">
        <f t="shared" si="0"/>
        <v>0</v>
      </c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1"/>
      <c r="T26" s="227">
        <f t="shared" si="1"/>
        <v>0</v>
      </c>
      <c r="U26" s="229"/>
      <c r="V26" s="230"/>
      <c r="W26" s="230"/>
      <c r="X26" s="130">
        <f t="shared" si="2"/>
        <v>0</v>
      </c>
    </row>
    <row r="27" spans="1:24" ht="13.5" thickBot="1" x14ac:dyDescent="0.25">
      <c r="A27" s="232" t="s">
        <v>276</v>
      </c>
      <c r="B27" s="233"/>
      <c r="C27" s="234">
        <f>SUM(C14:C26)</f>
        <v>11</v>
      </c>
      <c r="D27" s="234">
        <f>SUM(D14:D26)</f>
        <v>68</v>
      </c>
      <c r="E27" s="234">
        <f t="shared" ref="E27:X27" si="8">SUM(E14:E26)</f>
        <v>56</v>
      </c>
      <c r="F27" s="234">
        <f t="shared" si="8"/>
        <v>12</v>
      </c>
      <c r="G27" s="234">
        <f>SUM(G14:G26)</f>
        <v>79</v>
      </c>
      <c r="H27" s="234">
        <f t="shared" si="8"/>
        <v>74</v>
      </c>
      <c r="I27" s="234">
        <f t="shared" si="8"/>
        <v>37</v>
      </c>
      <c r="J27" s="234">
        <f>SUM(J14:J26)</f>
        <v>0</v>
      </c>
      <c r="K27" s="234">
        <f t="shared" si="8"/>
        <v>0</v>
      </c>
      <c r="L27" s="234">
        <f t="shared" si="8"/>
        <v>4</v>
      </c>
      <c r="M27" s="234">
        <f t="shared" si="8"/>
        <v>0</v>
      </c>
      <c r="N27" s="234">
        <f t="shared" si="8"/>
        <v>10</v>
      </c>
      <c r="O27" s="234">
        <f t="shared" si="8"/>
        <v>2</v>
      </c>
      <c r="P27" s="234">
        <f t="shared" si="8"/>
        <v>2</v>
      </c>
      <c r="Q27" s="234">
        <f t="shared" si="8"/>
        <v>10</v>
      </c>
      <c r="R27" s="234">
        <f t="shared" si="8"/>
        <v>6</v>
      </c>
      <c r="S27" s="234">
        <f t="shared" si="8"/>
        <v>3</v>
      </c>
      <c r="T27" s="234">
        <f>SUM(T14:T26)</f>
        <v>5</v>
      </c>
      <c r="U27" s="234">
        <f t="shared" si="8"/>
        <v>3</v>
      </c>
      <c r="V27" s="234">
        <f t="shared" si="8"/>
        <v>41</v>
      </c>
      <c r="W27" s="234">
        <f t="shared" si="8"/>
        <v>42</v>
      </c>
      <c r="X27" s="234">
        <f t="shared" si="8"/>
        <v>2</v>
      </c>
    </row>
    <row r="28" spans="1:24" x14ac:dyDescent="0.2">
      <c r="A28" s="235"/>
      <c r="B28" s="236"/>
      <c r="C28" s="235"/>
      <c r="D28" s="235"/>
      <c r="F28" s="235" t="s">
        <v>442</v>
      </c>
      <c r="G28" s="235"/>
      <c r="H28" s="235" t="s">
        <v>443</v>
      </c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 t="s">
        <v>444</v>
      </c>
      <c r="U28" s="235"/>
      <c r="V28" s="235" t="s">
        <v>445</v>
      </c>
      <c r="W28" s="235"/>
      <c r="X28" s="235"/>
    </row>
    <row r="29" spans="1:24" x14ac:dyDescent="0.2">
      <c r="A29" s="138" t="s">
        <v>282</v>
      </c>
      <c r="B29" s="2"/>
      <c r="C29" s="2"/>
      <c r="D29" s="2"/>
      <c r="E29" s="2"/>
      <c r="F29" s="2"/>
      <c r="G29" s="237"/>
      <c r="H29" s="237"/>
      <c r="I29" s="237" t="s">
        <v>283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610" t="s">
        <v>0</v>
      </c>
      <c r="B30" s="912" t="s">
        <v>17</v>
      </c>
      <c r="C30" s="913"/>
      <c r="D30" s="610" t="s">
        <v>18</v>
      </c>
      <c r="E30" s="238"/>
      <c r="F30" s="2"/>
      <c r="G30" s="550"/>
      <c r="H30" s="239"/>
      <c r="I30" s="914" t="s">
        <v>446</v>
      </c>
      <c r="J30" s="915"/>
      <c r="K30" s="915"/>
      <c r="L30" s="915"/>
      <c r="M30" s="915"/>
      <c r="N30" s="915"/>
      <c r="O30" s="915"/>
      <c r="P30" s="916"/>
      <c r="Q30" s="912" t="s">
        <v>17</v>
      </c>
      <c r="R30" s="913"/>
      <c r="S30" s="610" t="s">
        <v>18</v>
      </c>
      <c r="T30" s="148"/>
      <c r="U30" s="2"/>
      <c r="V30" s="2"/>
      <c r="W30" s="2"/>
      <c r="X30" s="2"/>
    </row>
    <row r="31" spans="1:24" ht="13.5" customHeight="1" x14ac:dyDescent="0.2">
      <c r="A31" s="240" t="s">
        <v>447</v>
      </c>
      <c r="B31" s="904">
        <v>3100</v>
      </c>
      <c r="C31" s="905"/>
      <c r="D31" s="241">
        <v>82</v>
      </c>
      <c r="E31" s="619"/>
      <c r="F31" s="242"/>
      <c r="G31" s="550"/>
      <c r="H31" s="239"/>
      <c r="I31" s="906" t="s">
        <v>448</v>
      </c>
      <c r="J31" s="907"/>
      <c r="K31" s="907"/>
      <c r="L31" s="907"/>
      <c r="M31" s="907"/>
      <c r="N31" s="907"/>
      <c r="O31" s="907"/>
      <c r="P31" s="908"/>
      <c r="Q31" s="909">
        <v>3400</v>
      </c>
      <c r="R31" s="910"/>
      <c r="S31" s="147"/>
      <c r="T31" s="615"/>
      <c r="U31" s="2"/>
      <c r="V31" s="2"/>
      <c r="W31" s="2"/>
      <c r="X31" s="2"/>
    </row>
    <row r="32" spans="1:24" ht="13.5" customHeight="1" x14ac:dyDescent="0.2">
      <c r="A32" s="240" t="s">
        <v>449</v>
      </c>
      <c r="B32" s="904">
        <v>3200</v>
      </c>
      <c r="C32" s="905"/>
      <c r="D32" s="241">
        <v>5</v>
      </c>
      <c r="E32" s="619"/>
      <c r="F32" s="242"/>
      <c r="G32" s="239" t="s">
        <v>450</v>
      </c>
      <c r="H32" s="239"/>
      <c r="I32" s="906" t="s">
        <v>451</v>
      </c>
      <c r="J32" s="907"/>
      <c r="K32" s="907"/>
      <c r="L32" s="907"/>
      <c r="M32" s="907"/>
      <c r="N32" s="907"/>
      <c r="O32" s="907"/>
      <c r="P32" s="908"/>
      <c r="Q32" s="909">
        <v>3410</v>
      </c>
      <c r="R32" s="910"/>
      <c r="S32" s="147"/>
      <c r="T32" s="615"/>
      <c r="U32" s="2"/>
      <c r="V32" s="2"/>
      <c r="W32" s="2"/>
      <c r="X32" s="2"/>
    </row>
    <row r="33" spans="1:24" ht="12.75" customHeight="1" x14ac:dyDescent="0.2">
      <c r="A33" s="239"/>
      <c r="B33" s="243"/>
      <c r="C33" s="243"/>
      <c r="D33" s="243"/>
      <c r="E33" s="243"/>
      <c r="F33" s="242"/>
      <c r="G33" s="550"/>
      <c r="H33" s="239"/>
      <c r="I33" s="906" t="s">
        <v>452</v>
      </c>
      <c r="J33" s="907"/>
      <c r="K33" s="907"/>
      <c r="L33" s="907"/>
      <c r="M33" s="907"/>
      <c r="N33" s="907"/>
      <c r="O33" s="907"/>
      <c r="P33" s="908"/>
      <c r="Q33" s="909">
        <v>3500</v>
      </c>
      <c r="R33" s="910"/>
      <c r="S33" s="147"/>
      <c r="T33" s="615"/>
      <c r="U33" s="2"/>
      <c r="V33" s="2"/>
      <c r="W33" s="2"/>
      <c r="X33" s="2"/>
    </row>
    <row r="34" spans="1:24" ht="12.75" customHeight="1" x14ac:dyDescent="0.2">
      <c r="A34" s="239"/>
      <c r="B34" s="243"/>
      <c r="C34" s="243"/>
      <c r="D34" s="243"/>
      <c r="E34" s="243"/>
      <c r="F34" s="242"/>
      <c r="G34" s="550"/>
      <c r="H34" s="239"/>
      <c r="I34" s="906" t="s">
        <v>453</v>
      </c>
      <c r="J34" s="907"/>
      <c r="K34" s="907"/>
      <c r="L34" s="907"/>
      <c r="M34" s="907"/>
      <c r="N34" s="907"/>
      <c r="O34" s="907"/>
      <c r="P34" s="908"/>
      <c r="Q34" s="909">
        <v>3510</v>
      </c>
      <c r="R34" s="910"/>
      <c r="S34" s="147"/>
      <c r="T34" s="615"/>
      <c r="U34" s="2"/>
      <c r="V34" s="2"/>
      <c r="W34" s="2"/>
      <c r="X34" s="2"/>
    </row>
    <row r="35" spans="1:24" ht="12.75" customHeight="1" x14ac:dyDescent="0.2">
      <c r="F35" s="242"/>
      <c r="G35" s="550"/>
      <c r="H35" s="239"/>
      <c r="I35" s="906" t="s">
        <v>454</v>
      </c>
      <c r="J35" s="907"/>
      <c r="K35" s="907"/>
      <c r="L35" s="907"/>
      <c r="M35" s="907"/>
      <c r="N35" s="907"/>
      <c r="O35" s="907"/>
      <c r="P35" s="908"/>
      <c r="Q35" s="909">
        <v>3511</v>
      </c>
      <c r="R35" s="910"/>
      <c r="S35" s="147"/>
      <c r="T35" s="615"/>
      <c r="U35" s="2"/>
      <c r="V35" s="2"/>
      <c r="W35" s="2"/>
      <c r="X35" s="2"/>
    </row>
    <row r="36" spans="1:24" ht="12.75" customHeight="1" x14ac:dyDescent="0.2">
      <c r="F36" s="242"/>
      <c r="G36" s="550"/>
      <c r="H36" s="239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615"/>
      <c r="T36" s="615"/>
      <c r="U36" s="2"/>
      <c r="V36" s="2"/>
      <c r="W36" s="2"/>
      <c r="X36" s="2"/>
    </row>
    <row r="37" spans="1:24" s="86" customFormat="1" x14ac:dyDescent="0.2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"/>
      <c r="L37" s="24"/>
      <c r="M37" s="247"/>
      <c r="N37" s="714" t="s">
        <v>121</v>
      </c>
      <c r="O37" s="714"/>
      <c r="P37" s="714"/>
      <c r="Q37" s="714"/>
      <c r="R37" s="714"/>
      <c r="S37" s="714"/>
      <c r="T37" s="714"/>
      <c r="U37" s="24"/>
      <c r="V37" s="24"/>
      <c r="W37" s="24"/>
      <c r="X37" s="24"/>
    </row>
    <row r="38" spans="1:24" s="86" customFormat="1" ht="16.5" x14ac:dyDescent="0.25">
      <c r="A38" s="92" t="s">
        <v>647</v>
      </c>
      <c r="B38" s="92" t="s">
        <v>666</v>
      </c>
      <c r="C38" s="93"/>
      <c r="D38" s="93"/>
      <c r="E38" s="94"/>
      <c r="F38" s="94"/>
      <c r="G38" s="94"/>
      <c r="H38" s="94"/>
      <c r="I38" s="95" t="s">
        <v>649</v>
      </c>
      <c r="J38" s="96"/>
      <c r="K38" s="96"/>
      <c r="L38" s="96"/>
      <c r="M38" s="39"/>
      <c r="N38" s="39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s="86" customFormat="1" ht="16.5" x14ac:dyDescent="0.25">
      <c r="A39" s="97"/>
      <c r="B39" s="92"/>
      <c r="C39" s="93"/>
      <c r="D39" s="93"/>
      <c r="E39" s="94"/>
      <c r="F39" s="94"/>
      <c r="G39" s="94"/>
      <c r="H39" s="94"/>
      <c r="I39" s="98"/>
      <c r="J39" s="98"/>
      <c r="K39" s="98"/>
      <c r="L39" s="98"/>
      <c r="M39" s="39"/>
      <c r="N39" s="39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s="86" customFormat="1" x14ac:dyDescent="0.2">
      <c r="A40" s="99" t="s">
        <v>648</v>
      </c>
      <c r="B40" s="99" t="s">
        <v>665</v>
      </c>
      <c r="C40" s="24"/>
      <c r="D40" s="24"/>
      <c r="E40" s="24"/>
      <c r="F40" s="24"/>
      <c r="G40" s="24"/>
      <c r="H40" s="24"/>
      <c r="I40" s="99" t="s">
        <v>650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s="86" customFormat="1" ht="15.75" x14ac:dyDescent="0.25">
      <c r="A41" s="24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9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s="86" customForma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s="86" customForma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s="86" customFormat="1" x14ac:dyDescent="0.2"/>
    <row r="45" spans="1:24" s="86" customFormat="1" x14ac:dyDescent="0.2"/>
    <row r="46" spans="1:24" s="86" customFormat="1" x14ac:dyDescent="0.2"/>
    <row r="47" spans="1:24" s="86" customFormat="1" x14ac:dyDescent="0.2"/>
    <row r="48" spans="1:24" s="86" customFormat="1" x14ac:dyDescent="0.2"/>
    <row r="49" s="86" customFormat="1" x14ac:dyDescent="0.2"/>
    <row r="50" s="86" customFormat="1" x14ac:dyDescent="0.2"/>
    <row r="51" s="86" customFormat="1" x14ac:dyDescent="0.2"/>
    <row r="52" s="86" customFormat="1" x14ac:dyDescent="0.2"/>
    <row r="53" s="86" customFormat="1" x14ac:dyDescent="0.2"/>
    <row r="54" s="86" customFormat="1" x14ac:dyDescent="0.2"/>
    <row r="55" s="86" customFormat="1" x14ac:dyDescent="0.2"/>
  </sheetData>
  <sheetProtection password="D259" sheet="1" objects="1" scenarios="1"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zoomScaleNormal="100" workbookViewId="0">
      <selection activeCell="B21" sqref="B21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250" t="s">
        <v>455</v>
      </c>
      <c r="C1" s="250"/>
      <c r="D1" s="250"/>
    </row>
    <row r="2" spans="1:67" ht="15" x14ac:dyDescent="0.25">
      <c r="C2" s="917" t="s">
        <v>651</v>
      </c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251"/>
      <c r="AC2" s="251"/>
      <c r="AD2" s="251"/>
      <c r="AE2" s="251"/>
      <c r="AF2" s="251"/>
      <c r="AG2" s="251"/>
      <c r="AH2" s="251"/>
      <c r="AI2" s="251"/>
      <c r="AJ2" s="106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</row>
    <row r="3" spans="1:67" ht="13.5" thickBot="1" x14ac:dyDescent="0.25">
      <c r="M3" s="250"/>
      <c r="Q3" s="250"/>
    </row>
    <row r="4" spans="1:67" ht="13.5" customHeight="1" thickBot="1" x14ac:dyDescent="0.25">
      <c r="A4" s="918" t="s">
        <v>456</v>
      </c>
      <c r="B4" s="920" t="s">
        <v>553</v>
      </c>
      <c r="C4" s="923" t="s">
        <v>458</v>
      </c>
      <c r="D4" s="925" t="s">
        <v>246</v>
      </c>
      <c r="E4" s="898"/>
      <c r="F4" s="898"/>
      <c r="G4" s="898"/>
      <c r="H4" s="898"/>
      <c r="I4" s="898"/>
      <c r="J4" s="898"/>
      <c r="K4" s="926"/>
      <c r="L4" s="928" t="s">
        <v>459</v>
      </c>
      <c r="M4" s="929"/>
      <c r="N4" s="929"/>
      <c r="O4" s="929"/>
      <c r="P4" s="929"/>
      <c r="Q4" s="929"/>
      <c r="R4" s="929"/>
      <c r="S4" s="930"/>
      <c r="T4" s="934" t="s">
        <v>460</v>
      </c>
      <c r="U4" s="935"/>
      <c r="V4" s="935"/>
      <c r="W4" s="935"/>
      <c r="X4" s="935"/>
      <c r="Y4" s="935"/>
      <c r="Z4" s="935"/>
      <c r="AA4" s="936"/>
      <c r="AB4" s="822" t="s">
        <v>461</v>
      </c>
      <c r="AC4" s="818"/>
      <c r="AD4" s="818"/>
      <c r="AE4" s="818"/>
      <c r="AF4" s="818"/>
      <c r="AG4" s="818"/>
      <c r="AH4" s="818"/>
      <c r="AI4" s="819"/>
      <c r="AJ4" s="928" t="s">
        <v>462</v>
      </c>
      <c r="AK4" s="929"/>
      <c r="AL4" s="929"/>
      <c r="AM4" s="929"/>
      <c r="AN4" s="929"/>
      <c r="AO4" s="929"/>
      <c r="AP4" s="929"/>
      <c r="AQ4" s="929"/>
      <c r="AR4" s="929"/>
      <c r="AS4" s="929"/>
      <c r="AT4" s="929"/>
      <c r="AU4" s="929"/>
      <c r="AV4" s="929"/>
      <c r="AW4" s="929"/>
      <c r="AX4" s="929"/>
      <c r="AY4" s="929"/>
      <c r="AZ4" s="945" t="s">
        <v>463</v>
      </c>
      <c r="BA4" s="946"/>
      <c r="BB4" s="946"/>
      <c r="BC4" s="946"/>
      <c r="BD4" s="946"/>
      <c r="BE4" s="946"/>
      <c r="BF4" s="946"/>
      <c r="BG4" s="947"/>
      <c r="BH4" s="948" t="s">
        <v>464</v>
      </c>
      <c r="BI4" s="948"/>
      <c r="BJ4" s="948"/>
      <c r="BK4" s="948"/>
      <c r="BL4" s="948"/>
      <c r="BM4" s="948"/>
      <c r="BN4" s="948"/>
      <c r="BO4" s="949"/>
    </row>
    <row r="5" spans="1:67" ht="14.25" customHeight="1" x14ac:dyDescent="0.2">
      <c r="A5" s="919"/>
      <c r="B5" s="921"/>
      <c r="C5" s="924"/>
      <c r="D5" s="927"/>
      <c r="E5" s="827"/>
      <c r="F5" s="827"/>
      <c r="G5" s="827"/>
      <c r="H5" s="827"/>
      <c r="I5" s="827"/>
      <c r="J5" s="827"/>
      <c r="K5" s="828"/>
      <c r="L5" s="931"/>
      <c r="M5" s="932"/>
      <c r="N5" s="932"/>
      <c r="O5" s="932"/>
      <c r="P5" s="932"/>
      <c r="Q5" s="932"/>
      <c r="R5" s="932"/>
      <c r="S5" s="933"/>
      <c r="T5" s="937"/>
      <c r="U5" s="938"/>
      <c r="V5" s="938"/>
      <c r="W5" s="938"/>
      <c r="X5" s="938"/>
      <c r="Y5" s="938"/>
      <c r="Z5" s="938"/>
      <c r="AA5" s="939"/>
      <c r="AB5" s="895"/>
      <c r="AC5" s="902"/>
      <c r="AD5" s="902"/>
      <c r="AE5" s="902"/>
      <c r="AF5" s="902"/>
      <c r="AG5" s="902"/>
      <c r="AH5" s="902"/>
      <c r="AI5" s="903"/>
      <c r="AJ5" s="952" t="s">
        <v>465</v>
      </c>
      <c r="AK5" s="898"/>
      <c r="AL5" s="898"/>
      <c r="AM5" s="898"/>
      <c r="AN5" s="898"/>
      <c r="AO5" s="898"/>
      <c r="AP5" s="898"/>
      <c r="AQ5" s="926"/>
      <c r="AR5" s="925" t="s">
        <v>90</v>
      </c>
      <c r="AS5" s="898"/>
      <c r="AT5" s="898"/>
      <c r="AU5" s="898"/>
      <c r="AV5" s="898"/>
      <c r="AW5" s="898"/>
      <c r="AX5" s="898"/>
      <c r="AY5" s="926"/>
      <c r="AZ5" s="927" t="s">
        <v>466</v>
      </c>
      <c r="BA5" s="827"/>
      <c r="BB5" s="827"/>
      <c r="BC5" s="827"/>
      <c r="BD5" s="827"/>
      <c r="BE5" s="827"/>
      <c r="BF5" s="827"/>
      <c r="BG5" s="828"/>
      <c r="BH5" s="950"/>
      <c r="BI5" s="950"/>
      <c r="BJ5" s="950"/>
      <c r="BK5" s="950"/>
      <c r="BL5" s="950"/>
      <c r="BM5" s="950"/>
      <c r="BN5" s="950"/>
      <c r="BO5" s="951"/>
    </row>
    <row r="6" spans="1:67" ht="12.75" customHeight="1" x14ac:dyDescent="0.2">
      <c r="A6" s="919"/>
      <c r="B6" s="921"/>
      <c r="C6" s="924"/>
      <c r="D6" s="940" t="s">
        <v>467</v>
      </c>
      <c r="E6" s="941" t="s">
        <v>468</v>
      </c>
      <c r="F6" s="941"/>
      <c r="G6" s="941"/>
      <c r="H6" s="941"/>
      <c r="I6" s="941"/>
      <c r="J6" s="941"/>
      <c r="K6" s="942"/>
      <c r="L6" s="943" t="s">
        <v>467</v>
      </c>
      <c r="M6" s="941" t="s">
        <v>468</v>
      </c>
      <c r="N6" s="941"/>
      <c r="O6" s="941"/>
      <c r="P6" s="941"/>
      <c r="Q6" s="941"/>
      <c r="R6" s="941"/>
      <c r="S6" s="942"/>
      <c r="T6" s="943" t="s">
        <v>467</v>
      </c>
      <c r="U6" s="941" t="s">
        <v>468</v>
      </c>
      <c r="V6" s="941"/>
      <c r="W6" s="941"/>
      <c r="X6" s="941"/>
      <c r="Y6" s="941"/>
      <c r="Z6" s="941"/>
      <c r="AA6" s="942"/>
      <c r="AB6" s="943" t="s">
        <v>467</v>
      </c>
      <c r="AC6" s="941" t="s">
        <v>468</v>
      </c>
      <c r="AD6" s="941"/>
      <c r="AE6" s="941"/>
      <c r="AF6" s="941"/>
      <c r="AG6" s="941"/>
      <c r="AH6" s="941"/>
      <c r="AI6" s="942"/>
      <c r="AJ6" s="943" t="s">
        <v>467</v>
      </c>
      <c r="AK6" s="941" t="s">
        <v>468</v>
      </c>
      <c r="AL6" s="941"/>
      <c r="AM6" s="941"/>
      <c r="AN6" s="941"/>
      <c r="AO6" s="941"/>
      <c r="AP6" s="941"/>
      <c r="AQ6" s="942"/>
      <c r="AR6" s="940" t="s">
        <v>467</v>
      </c>
      <c r="AS6" s="941" t="s">
        <v>468</v>
      </c>
      <c r="AT6" s="941"/>
      <c r="AU6" s="941"/>
      <c r="AV6" s="941"/>
      <c r="AW6" s="941"/>
      <c r="AX6" s="941"/>
      <c r="AY6" s="942"/>
      <c r="AZ6" s="940" t="s">
        <v>467</v>
      </c>
      <c r="BA6" s="941" t="s">
        <v>468</v>
      </c>
      <c r="BB6" s="941"/>
      <c r="BC6" s="941"/>
      <c r="BD6" s="941"/>
      <c r="BE6" s="941"/>
      <c r="BF6" s="941"/>
      <c r="BG6" s="942"/>
      <c r="BH6" s="940" t="s">
        <v>467</v>
      </c>
      <c r="BI6" s="941" t="s">
        <v>468</v>
      </c>
      <c r="BJ6" s="941"/>
      <c r="BK6" s="941"/>
      <c r="BL6" s="941"/>
      <c r="BM6" s="941"/>
      <c r="BN6" s="941"/>
      <c r="BO6" s="942"/>
    </row>
    <row r="7" spans="1:67" ht="24" customHeight="1" x14ac:dyDescent="0.2">
      <c r="A7" s="919"/>
      <c r="B7" s="922"/>
      <c r="C7" s="924"/>
      <c r="D7" s="940"/>
      <c r="E7" s="638" t="s">
        <v>469</v>
      </c>
      <c r="F7" s="641" t="s">
        <v>470</v>
      </c>
      <c r="G7" s="642" t="s">
        <v>471</v>
      </c>
      <c r="H7" s="641" t="s">
        <v>472</v>
      </c>
      <c r="I7" s="641" t="s">
        <v>473</v>
      </c>
      <c r="J7" s="641" t="s">
        <v>474</v>
      </c>
      <c r="K7" s="643" t="s">
        <v>475</v>
      </c>
      <c r="L7" s="943"/>
      <c r="M7" s="640" t="s">
        <v>469</v>
      </c>
      <c r="N7" s="641" t="s">
        <v>470</v>
      </c>
      <c r="O7" s="642" t="s">
        <v>471</v>
      </c>
      <c r="P7" s="641" t="s">
        <v>472</v>
      </c>
      <c r="Q7" s="641" t="s">
        <v>473</v>
      </c>
      <c r="R7" s="641" t="s">
        <v>474</v>
      </c>
      <c r="S7" s="644" t="s">
        <v>475</v>
      </c>
      <c r="T7" s="943"/>
      <c r="U7" s="639" t="s">
        <v>469</v>
      </c>
      <c r="V7" s="645" t="s">
        <v>470</v>
      </c>
      <c r="W7" s="645" t="s">
        <v>471</v>
      </c>
      <c r="X7" s="645" t="s">
        <v>472</v>
      </c>
      <c r="Y7" s="645" t="s">
        <v>473</v>
      </c>
      <c r="Z7" s="645" t="s">
        <v>474</v>
      </c>
      <c r="AA7" s="646" t="s">
        <v>475</v>
      </c>
      <c r="AB7" s="943"/>
      <c r="AC7" s="639" t="s">
        <v>469</v>
      </c>
      <c r="AD7" s="645" t="s">
        <v>470</v>
      </c>
      <c r="AE7" s="645" t="s">
        <v>471</v>
      </c>
      <c r="AF7" s="645" t="s">
        <v>472</v>
      </c>
      <c r="AG7" s="645" t="s">
        <v>473</v>
      </c>
      <c r="AH7" s="645" t="s">
        <v>474</v>
      </c>
      <c r="AI7" s="646" t="s">
        <v>475</v>
      </c>
      <c r="AJ7" s="943"/>
      <c r="AK7" s="638" t="s">
        <v>469</v>
      </c>
      <c r="AL7" s="641" t="s">
        <v>470</v>
      </c>
      <c r="AM7" s="642" t="s">
        <v>471</v>
      </c>
      <c r="AN7" s="641" t="s">
        <v>472</v>
      </c>
      <c r="AO7" s="641" t="s">
        <v>473</v>
      </c>
      <c r="AP7" s="641" t="s">
        <v>474</v>
      </c>
      <c r="AQ7" s="643" t="s">
        <v>475</v>
      </c>
      <c r="AR7" s="940"/>
      <c r="AS7" s="638" t="s">
        <v>469</v>
      </c>
      <c r="AT7" s="641" t="s">
        <v>470</v>
      </c>
      <c r="AU7" s="642" t="s">
        <v>471</v>
      </c>
      <c r="AV7" s="641" t="s">
        <v>472</v>
      </c>
      <c r="AW7" s="641" t="s">
        <v>473</v>
      </c>
      <c r="AX7" s="641" t="s">
        <v>474</v>
      </c>
      <c r="AY7" s="643" t="s">
        <v>475</v>
      </c>
      <c r="AZ7" s="940"/>
      <c r="BA7" s="638" t="s">
        <v>469</v>
      </c>
      <c r="BB7" s="641" t="s">
        <v>470</v>
      </c>
      <c r="BC7" s="642" t="s">
        <v>471</v>
      </c>
      <c r="BD7" s="641" t="s">
        <v>472</v>
      </c>
      <c r="BE7" s="641" t="s">
        <v>473</v>
      </c>
      <c r="BF7" s="641" t="s">
        <v>474</v>
      </c>
      <c r="BG7" s="643" t="s">
        <v>475</v>
      </c>
      <c r="BH7" s="940"/>
      <c r="BI7" s="639" t="s">
        <v>469</v>
      </c>
      <c r="BJ7" s="645" t="s">
        <v>470</v>
      </c>
      <c r="BK7" s="645" t="s">
        <v>471</v>
      </c>
      <c r="BL7" s="645" t="s">
        <v>472</v>
      </c>
      <c r="BM7" s="645" t="s">
        <v>473</v>
      </c>
      <c r="BN7" s="645" t="s">
        <v>474</v>
      </c>
      <c r="BO7" s="646" t="s">
        <v>475</v>
      </c>
    </row>
    <row r="8" spans="1:67" x14ac:dyDescent="0.2">
      <c r="A8" s="919"/>
      <c r="B8" s="254" t="s">
        <v>476</v>
      </c>
      <c r="C8" s="924"/>
      <c r="D8" s="255">
        <f>E8+F8+G8+H8+I8+J8+K8</f>
        <v>29</v>
      </c>
      <c r="E8" s="253">
        <f>SUM(E9:E48)</f>
        <v>7</v>
      </c>
      <c r="F8" s="253">
        <f t="shared" ref="F8:K8" si="0">SUM(F9:F48)</f>
        <v>9</v>
      </c>
      <c r="G8" s="253">
        <f>SUM(G9:G48)</f>
        <v>1</v>
      </c>
      <c r="H8" s="253">
        <f t="shared" si="0"/>
        <v>8</v>
      </c>
      <c r="I8" s="253">
        <f t="shared" si="0"/>
        <v>4</v>
      </c>
      <c r="J8" s="253">
        <f t="shared" si="0"/>
        <v>0</v>
      </c>
      <c r="K8" s="256">
        <f t="shared" si="0"/>
        <v>0</v>
      </c>
      <c r="L8" s="257">
        <f>M8+N8+O8+P8+Q8+R8+S8</f>
        <v>381</v>
      </c>
      <c r="M8" s="253">
        <f t="shared" ref="M8:S8" si="1">SUM(M9:M48)</f>
        <v>51</v>
      </c>
      <c r="N8" s="253">
        <f t="shared" si="1"/>
        <v>49</v>
      </c>
      <c r="O8" s="253">
        <f t="shared" si="1"/>
        <v>8</v>
      </c>
      <c r="P8" s="253">
        <f t="shared" si="1"/>
        <v>217</v>
      </c>
      <c r="Q8" s="253">
        <f t="shared" si="1"/>
        <v>52</v>
      </c>
      <c r="R8" s="253">
        <f t="shared" si="1"/>
        <v>4</v>
      </c>
      <c r="S8" s="256">
        <f t="shared" si="1"/>
        <v>0</v>
      </c>
      <c r="T8" s="257">
        <f>U8+V8+W8+X8+Y8+Z8+AA8</f>
        <v>410</v>
      </c>
      <c r="U8" s="253">
        <f t="shared" ref="U8:AA8" si="2">SUM(U9:U48)</f>
        <v>58</v>
      </c>
      <c r="V8" s="253">
        <f t="shared" si="2"/>
        <v>58</v>
      </c>
      <c r="W8" s="253">
        <f t="shared" si="2"/>
        <v>9</v>
      </c>
      <c r="X8" s="253">
        <f t="shared" si="2"/>
        <v>225</v>
      </c>
      <c r="Y8" s="253">
        <f t="shared" si="2"/>
        <v>56</v>
      </c>
      <c r="Z8" s="253">
        <f t="shared" si="2"/>
        <v>4</v>
      </c>
      <c r="AA8" s="256">
        <f t="shared" si="2"/>
        <v>0</v>
      </c>
      <c r="AB8" s="257">
        <f>AC8+AD8+AE8+AF8+AG8+AH8+AI8</f>
        <v>388</v>
      </c>
      <c r="AC8" s="253">
        <f t="shared" ref="AC8:AI8" si="3">SUM(AC9:AC48)</f>
        <v>48</v>
      </c>
      <c r="AD8" s="253">
        <f t="shared" si="3"/>
        <v>54</v>
      </c>
      <c r="AE8" s="253">
        <f t="shared" si="3"/>
        <v>8</v>
      </c>
      <c r="AF8" s="253">
        <f t="shared" si="3"/>
        <v>220</v>
      </c>
      <c r="AG8" s="253">
        <f t="shared" si="3"/>
        <v>54</v>
      </c>
      <c r="AH8" s="253">
        <f t="shared" si="3"/>
        <v>4</v>
      </c>
      <c r="AI8" s="256">
        <f t="shared" si="3"/>
        <v>0</v>
      </c>
      <c r="AJ8" s="257">
        <f>AK8+AL8+AM8+AN8+AO8+AP8+AQ8</f>
        <v>351</v>
      </c>
      <c r="AK8" s="253">
        <f t="shared" ref="AK8:AQ8" si="4">SUM(AK9:AK48)</f>
        <v>29</v>
      </c>
      <c r="AL8" s="253">
        <f t="shared" si="4"/>
        <v>53</v>
      </c>
      <c r="AM8" s="253">
        <f t="shared" si="4"/>
        <v>6</v>
      </c>
      <c r="AN8" s="253">
        <f t="shared" si="4"/>
        <v>207</v>
      </c>
      <c r="AO8" s="253">
        <f t="shared" si="4"/>
        <v>53</v>
      </c>
      <c r="AP8" s="253">
        <f t="shared" si="4"/>
        <v>3</v>
      </c>
      <c r="AQ8" s="256">
        <f t="shared" si="4"/>
        <v>0</v>
      </c>
      <c r="AR8" s="255">
        <f>AS8+AT8+AU8+AV8+AW8+AX8+AY8</f>
        <v>37</v>
      </c>
      <c r="AS8" s="253">
        <f t="shared" ref="AS8:AY8" si="5">SUM(AS9:AS48)</f>
        <v>19</v>
      </c>
      <c r="AT8" s="253">
        <f t="shared" si="5"/>
        <v>1</v>
      </c>
      <c r="AU8" s="253">
        <f t="shared" si="5"/>
        <v>2</v>
      </c>
      <c r="AV8" s="253">
        <f t="shared" si="5"/>
        <v>13</v>
      </c>
      <c r="AW8" s="253">
        <f t="shared" si="5"/>
        <v>1</v>
      </c>
      <c r="AX8" s="253">
        <f t="shared" si="5"/>
        <v>1</v>
      </c>
      <c r="AY8" s="256">
        <f t="shared" si="5"/>
        <v>0</v>
      </c>
      <c r="AZ8" s="255">
        <f>BA8+BB8+BC8+BD8+BE8+BF8+BG8</f>
        <v>339</v>
      </c>
      <c r="BA8" s="253">
        <f t="shared" ref="BA8:BG8" si="6">SUM(BA9:BA48)</f>
        <v>37</v>
      </c>
      <c r="BB8" s="253">
        <f t="shared" si="6"/>
        <v>25</v>
      </c>
      <c r="BC8" s="253">
        <f t="shared" si="6"/>
        <v>4</v>
      </c>
      <c r="BD8" s="253">
        <f t="shared" si="6"/>
        <v>219</v>
      </c>
      <c r="BE8" s="253">
        <f t="shared" si="6"/>
        <v>50</v>
      </c>
      <c r="BF8" s="253">
        <f t="shared" si="6"/>
        <v>4</v>
      </c>
      <c r="BG8" s="256">
        <f t="shared" si="6"/>
        <v>0</v>
      </c>
      <c r="BH8" s="255">
        <f>BI8+BJ8+BK8+BL8+BM8+BN8+BO8</f>
        <v>22</v>
      </c>
      <c r="BI8" s="253">
        <f t="shared" ref="BI8:BO8" si="7">SUM(BI9:BI48)</f>
        <v>10</v>
      </c>
      <c r="BJ8" s="253">
        <f t="shared" si="7"/>
        <v>4</v>
      </c>
      <c r="BK8" s="253">
        <f t="shared" si="7"/>
        <v>1</v>
      </c>
      <c r="BL8" s="253">
        <f t="shared" si="7"/>
        <v>5</v>
      </c>
      <c r="BM8" s="253">
        <f t="shared" si="7"/>
        <v>2</v>
      </c>
      <c r="BN8" s="253">
        <f t="shared" si="7"/>
        <v>0</v>
      </c>
      <c r="BO8" s="256">
        <f t="shared" si="7"/>
        <v>0</v>
      </c>
    </row>
    <row r="9" spans="1:67" x14ac:dyDescent="0.2">
      <c r="A9" s="258">
        <v>1</v>
      </c>
      <c r="B9" s="259" t="s">
        <v>652</v>
      </c>
      <c r="C9" s="258">
        <v>10</v>
      </c>
      <c r="D9" s="255">
        <f>E9+F9+G9+H9+I9+J9+K9</f>
        <v>2</v>
      </c>
      <c r="E9" s="252">
        <v>2</v>
      </c>
      <c r="F9" s="88"/>
      <c r="G9" s="88"/>
      <c r="H9" s="88"/>
      <c r="I9" s="88"/>
      <c r="J9" s="88"/>
      <c r="K9" s="260"/>
      <c r="L9" s="257">
        <f>M9+N9+O9+P9+Q9+R9+S9</f>
        <v>74</v>
      </c>
      <c r="M9" s="261">
        <v>9</v>
      </c>
      <c r="N9" s="88">
        <v>8</v>
      </c>
      <c r="O9" s="88">
        <v>2</v>
      </c>
      <c r="P9" s="88">
        <v>42</v>
      </c>
      <c r="Q9" s="88">
        <v>11</v>
      </c>
      <c r="R9" s="88">
        <v>2</v>
      </c>
      <c r="S9" s="262"/>
      <c r="T9" s="263">
        <f>U9+V9+W9+X9+Y9+Z9+AA9</f>
        <v>76</v>
      </c>
      <c r="U9" s="264">
        <f>E9+M9</f>
        <v>11</v>
      </c>
      <c r="V9" s="264">
        <f t="shared" ref="V9:AA40" si="8">F9+N9</f>
        <v>8</v>
      </c>
      <c r="W9" s="264">
        <f t="shared" si="8"/>
        <v>2</v>
      </c>
      <c r="X9" s="264">
        <f t="shared" si="8"/>
        <v>42</v>
      </c>
      <c r="Y9" s="264">
        <f t="shared" si="8"/>
        <v>11</v>
      </c>
      <c r="Z9" s="264">
        <f t="shared" si="8"/>
        <v>2</v>
      </c>
      <c r="AA9" s="265">
        <f t="shared" si="8"/>
        <v>0</v>
      </c>
      <c r="AB9" s="263">
        <f>AC9+AD9+AE9+AF9+AG9+AH9+AI9</f>
        <v>74</v>
      </c>
      <c r="AC9" s="264">
        <f t="shared" ref="AC9:AI40" si="9">AK9+AS9</f>
        <v>10</v>
      </c>
      <c r="AD9" s="264">
        <f t="shared" si="9"/>
        <v>8</v>
      </c>
      <c r="AE9" s="264">
        <f t="shared" si="9"/>
        <v>2</v>
      </c>
      <c r="AF9" s="264">
        <f t="shared" si="9"/>
        <v>41</v>
      </c>
      <c r="AG9" s="264">
        <f t="shared" si="9"/>
        <v>11</v>
      </c>
      <c r="AH9" s="264">
        <f t="shared" si="9"/>
        <v>2</v>
      </c>
      <c r="AI9" s="265">
        <f t="shared" si="9"/>
        <v>0</v>
      </c>
      <c r="AJ9" s="263">
        <f>AK9+AL9+AM9+AN9+AO9+AP9+AQ9</f>
        <v>66</v>
      </c>
      <c r="AK9" s="88">
        <v>6</v>
      </c>
      <c r="AL9" s="88">
        <v>8</v>
      </c>
      <c r="AM9" s="88">
        <v>2</v>
      </c>
      <c r="AN9" s="88">
        <v>38</v>
      </c>
      <c r="AO9" s="88">
        <v>11</v>
      </c>
      <c r="AP9" s="88">
        <v>1</v>
      </c>
      <c r="AQ9" s="260"/>
      <c r="AR9" s="266">
        <f>AS9+AT9+AU9+AV9+AW9+AX9+AY9</f>
        <v>8</v>
      </c>
      <c r="AS9" s="88">
        <v>4</v>
      </c>
      <c r="AT9" s="88"/>
      <c r="AU9" s="88"/>
      <c r="AV9" s="88">
        <v>3</v>
      </c>
      <c r="AW9" s="88"/>
      <c r="AX9" s="88">
        <v>1</v>
      </c>
      <c r="AY9" s="260"/>
      <c r="AZ9" s="266">
        <f>BA9+BB9+BC9+BD9+BE9+BF9+BG9</f>
        <v>72</v>
      </c>
      <c r="BA9" s="88">
        <v>8</v>
      </c>
      <c r="BB9" s="88">
        <v>8</v>
      </c>
      <c r="BC9" s="88">
        <v>2</v>
      </c>
      <c r="BD9" s="88">
        <v>41</v>
      </c>
      <c r="BE9" s="88">
        <v>11</v>
      </c>
      <c r="BF9" s="88">
        <v>2</v>
      </c>
      <c r="BG9" s="260"/>
      <c r="BH9" s="266">
        <f>BI9+BJ9+BK9+BL9+BM9+BN9+BO9</f>
        <v>2</v>
      </c>
      <c r="BI9" s="264">
        <f t="shared" ref="BI9:BO40" si="10">U9-AC9</f>
        <v>1</v>
      </c>
      <c r="BJ9" s="264">
        <f t="shared" si="10"/>
        <v>0</v>
      </c>
      <c r="BK9" s="264">
        <f t="shared" si="10"/>
        <v>0</v>
      </c>
      <c r="BL9" s="264">
        <f t="shared" si="10"/>
        <v>1</v>
      </c>
      <c r="BM9" s="264">
        <f t="shared" si="10"/>
        <v>0</v>
      </c>
      <c r="BN9" s="264">
        <f t="shared" si="10"/>
        <v>0</v>
      </c>
      <c r="BO9" s="265">
        <f t="shared" si="10"/>
        <v>0</v>
      </c>
    </row>
    <row r="10" spans="1:67" x14ac:dyDescent="0.2">
      <c r="A10" s="258">
        <v>2</v>
      </c>
      <c r="B10" s="259" t="s">
        <v>638</v>
      </c>
      <c r="C10" s="258">
        <v>16</v>
      </c>
      <c r="D10" s="255">
        <f t="shared" ref="D10:D48" si="11">E10+F10+G10+H10+I10+J10+K10</f>
        <v>6</v>
      </c>
      <c r="E10" s="252">
        <v>1</v>
      </c>
      <c r="F10" s="88">
        <v>1</v>
      </c>
      <c r="G10" s="88"/>
      <c r="H10" s="88">
        <v>3</v>
      </c>
      <c r="I10" s="88">
        <v>1</v>
      </c>
      <c r="J10" s="88"/>
      <c r="K10" s="260"/>
      <c r="L10" s="257">
        <f t="shared" ref="L10:L48" si="12">M10+N10+O10+P10+Q10+R10+S10</f>
        <v>48</v>
      </c>
      <c r="M10" s="261">
        <v>12</v>
      </c>
      <c r="N10" s="88">
        <v>9</v>
      </c>
      <c r="O10" s="88">
        <v>1</v>
      </c>
      <c r="P10" s="88">
        <v>17</v>
      </c>
      <c r="Q10" s="88">
        <v>8</v>
      </c>
      <c r="R10" s="88">
        <v>1</v>
      </c>
      <c r="S10" s="262"/>
      <c r="T10" s="263">
        <f t="shared" ref="T10:T48" si="13">U10+V10+W10+X10+Y10+Z10+AA10</f>
        <v>54</v>
      </c>
      <c r="U10" s="264">
        <f t="shared" ref="U10:U48" si="14">E10+M10</f>
        <v>13</v>
      </c>
      <c r="V10" s="264">
        <f t="shared" si="8"/>
        <v>10</v>
      </c>
      <c r="W10" s="264">
        <f t="shared" si="8"/>
        <v>1</v>
      </c>
      <c r="X10" s="264">
        <f t="shared" si="8"/>
        <v>20</v>
      </c>
      <c r="Y10" s="264">
        <f t="shared" si="8"/>
        <v>9</v>
      </c>
      <c r="Z10" s="264">
        <f t="shared" si="8"/>
        <v>1</v>
      </c>
      <c r="AA10" s="265">
        <f t="shared" si="8"/>
        <v>0</v>
      </c>
      <c r="AB10" s="263">
        <f t="shared" ref="AB10:AB48" si="15">AC10+AD10+AE10+AF10+AG10+AH10+AI10</f>
        <v>48</v>
      </c>
      <c r="AC10" s="264">
        <f t="shared" si="9"/>
        <v>9</v>
      </c>
      <c r="AD10" s="264">
        <f t="shared" si="9"/>
        <v>9</v>
      </c>
      <c r="AE10" s="264">
        <f t="shared" si="9"/>
        <v>1</v>
      </c>
      <c r="AF10" s="264">
        <f t="shared" si="9"/>
        <v>19</v>
      </c>
      <c r="AG10" s="264">
        <f t="shared" si="9"/>
        <v>9</v>
      </c>
      <c r="AH10" s="264">
        <f t="shared" si="9"/>
        <v>1</v>
      </c>
      <c r="AI10" s="265">
        <f t="shared" si="9"/>
        <v>0</v>
      </c>
      <c r="AJ10" s="263">
        <f t="shared" ref="AJ10:AJ48" si="16">AK10+AL10+AM10+AN10+AO10+AP10+AQ10</f>
        <v>40</v>
      </c>
      <c r="AK10" s="88">
        <v>5</v>
      </c>
      <c r="AL10" s="88">
        <v>9</v>
      </c>
      <c r="AM10" s="88"/>
      <c r="AN10" s="88">
        <v>16</v>
      </c>
      <c r="AO10" s="88">
        <v>9</v>
      </c>
      <c r="AP10" s="88">
        <v>1</v>
      </c>
      <c r="AQ10" s="260"/>
      <c r="AR10" s="266">
        <f>AS10+AT10+AU10+AV10+AW10+AX10+AY10</f>
        <v>8</v>
      </c>
      <c r="AS10" s="88">
        <v>4</v>
      </c>
      <c r="AT10" s="88"/>
      <c r="AU10" s="88">
        <v>1</v>
      </c>
      <c r="AV10" s="88">
        <v>3</v>
      </c>
      <c r="AW10" s="88"/>
      <c r="AX10" s="88"/>
      <c r="AY10" s="260"/>
      <c r="AZ10" s="266">
        <f>BA10+BB10+BC10+BD10+BE10+BF10+BG10</f>
        <v>40</v>
      </c>
      <c r="BA10" s="88">
        <v>6</v>
      </c>
      <c r="BB10" s="88">
        <v>4</v>
      </c>
      <c r="BC10" s="88">
        <v>1</v>
      </c>
      <c r="BD10" s="88">
        <v>19</v>
      </c>
      <c r="BE10" s="88">
        <v>9</v>
      </c>
      <c r="BF10" s="88">
        <v>1</v>
      </c>
      <c r="BG10" s="260"/>
      <c r="BH10" s="266">
        <f t="shared" ref="BH10:BH48" si="17">BI10+BJ10+BK10+BL10+BM10+BN10+BO10</f>
        <v>6</v>
      </c>
      <c r="BI10" s="264">
        <f t="shared" si="10"/>
        <v>4</v>
      </c>
      <c r="BJ10" s="264">
        <f t="shared" si="10"/>
        <v>1</v>
      </c>
      <c r="BK10" s="264">
        <f t="shared" si="10"/>
        <v>0</v>
      </c>
      <c r="BL10" s="264">
        <f t="shared" si="10"/>
        <v>1</v>
      </c>
      <c r="BM10" s="264">
        <f t="shared" si="10"/>
        <v>0</v>
      </c>
      <c r="BN10" s="264">
        <f t="shared" si="10"/>
        <v>0</v>
      </c>
      <c r="BO10" s="265">
        <f t="shared" si="10"/>
        <v>0</v>
      </c>
    </row>
    <row r="11" spans="1:67" x14ac:dyDescent="0.2">
      <c r="A11" s="258">
        <v>3</v>
      </c>
      <c r="B11" s="259" t="s">
        <v>653</v>
      </c>
      <c r="C11" s="258">
        <v>10</v>
      </c>
      <c r="D11" s="255">
        <f t="shared" si="11"/>
        <v>8</v>
      </c>
      <c r="E11" s="252">
        <v>2</v>
      </c>
      <c r="F11" s="88">
        <v>3</v>
      </c>
      <c r="G11" s="88">
        <v>1</v>
      </c>
      <c r="H11" s="88">
        <v>1</v>
      </c>
      <c r="I11" s="88">
        <v>1</v>
      </c>
      <c r="J11" s="88"/>
      <c r="K11" s="260"/>
      <c r="L11" s="257">
        <f>M11+N11+O11+P11+Q11+R11+S11</f>
        <v>67</v>
      </c>
      <c r="M11" s="261">
        <v>11</v>
      </c>
      <c r="N11" s="88">
        <v>10</v>
      </c>
      <c r="O11" s="88">
        <v>1</v>
      </c>
      <c r="P11" s="88">
        <v>32</v>
      </c>
      <c r="Q11" s="88">
        <v>13</v>
      </c>
      <c r="R11" s="88"/>
      <c r="S11" s="262"/>
      <c r="T11" s="263">
        <f t="shared" si="13"/>
        <v>75</v>
      </c>
      <c r="U11" s="264">
        <f t="shared" si="14"/>
        <v>13</v>
      </c>
      <c r="V11" s="264">
        <f t="shared" si="8"/>
        <v>13</v>
      </c>
      <c r="W11" s="264">
        <f t="shared" si="8"/>
        <v>2</v>
      </c>
      <c r="X11" s="264">
        <f t="shared" si="8"/>
        <v>33</v>
      </c>
      <c r="Y11" s="264">
        <f t="shared" si="8"/>
        <v>14</v>
      </c>
      <c r="Z11" s="264">
        <f t="shared" si="8"/>
        <v>0</v>
      </c>
      <c r="AA11" s="265">
        <f t="shared" si="8"/>
        <v>0</v>
      </c>
      <c r="AB11" s="263">
        <f t="shared" si="15"/>
        <v>69</v>
      </c>
      <c r="AC11" s="264">
        <f t="shared" si="9"/>
        <v>11</v>
      </c>
      <c r="AD11" s="264">
        <f t="shared" si="9"/>
        <v>12</v>
      </c>
      <c r="AE11" s="264">
        <f t="shared" si="9"/>
        <v>2</v>
      </c>
      <c r="AF11" s="264">
        <f t="shared" si="9"/>
        <v>31</v>
      </c>
      <c r="AG11" s="264">
        <f t="shared" si="9"/>
        <v>13</v>
      </c>
      <c r="AH11" s="264">
        <f t="shared" si="9"/>
        <v>0</v>
      </c>
      <c r="AI11" s="265">
        <f t="shared" si="9"/>
        <v>0</v>
      </c>
      <c r="AJ11" s="263">
        <f t="shared" si="16"/>
        <v>64</v>
      </c>
      <c r="AK11" s="88">
        <v>8</v>
      </c>
      <c r="AL11" s="88">
        <v>12</v>
      </c>
      <c r="AM11" s="88">
        <v>2</v>
      </c>
      <c r="AN11" s="88">
        <v>30</v>
      </c>
      <c r="AO11" s="88">
        <v>12</v>
      </c>
      <c r="AP11" s="88"/>
      <c r="AQ11" s="260"/>
      <c r="AR11" s="266">
        <f t="shared" ref="AR11:AR48" si="18">AS11+AT11+AU11+AV11+AW11+AX11+AY11</f>
        <v>5</v>
      </c>
      <c r="AS11" s="88">
        <v>3</v>
      </c>
      <c r="AT11" s="88"/>
      <c r="AU11" s="88"/>
      <c r="AV11" s="88">
        <v>1</v>
      </c>
      <c r="AW11" s="88">
        <v>1</v>
      </c>
      <c r="AX11" s="88"/>
      <c r="AY11" s="260"/>
      <c r="AZ11" s="266">
        <f t="shared" ref="AZ11:AZ48" si="19">BA11+BB11+BC11+BD11+BE11+BF11+BG11</f>
        <v>55</v>
      </c>
      <c r="BA11" s="88">
        <v>9</v>
      </c>
      <c r="BB11" s="88">
        <v>5</v>
      </c>
      <c r="BC11" s="88"/>
      <c r="BD11" s="88">
        <v>30</v>
      </c>
      <c r="BE11" s="88">
        <v>11</v>
      </c>
      <c r="BF11" s="88"/>
      <c r="BG11" s="260"/>
      <c r="BH11" s="266">
        <f t="shared" si="17"/>
        <v>6</v>
      </c>
      <c r="BI11" s="264">
        <f t="shared" si="10"/>
        <v>2</v>
      </c>
      <c r="BJ11" s="264">
        <f t="shared" si="10"/>
        <v>1</v>
      </c>
      <c r="BK11" s="264">
        <f t="shared" si="10"/>
        <v>0</v>
      </c>
      <c r="BL11" s="264">
        <f t="shared" si="10"/>
        <v>2</v>
      </c>
      <c r="BM11" s="264">
        <f t="shared" si="10"/>
        <v>1</v>
      </c>
      <c r="BN11" s="264">
        <f t="shared" si="10"/>
        <v>0</v>
      </c>
      <c r="BO11" s="265">
        <f t="shared" si="10"/>
        <v>0</v>
      </c>
    </row>
    <row r="12" spans="1:67" x14ac:dyDescent="0.2">
      <c r="A12" s="258">
        <v>4</v>
      </c>
      <c r="B12" s="259" t="s">
        <v>654</v>
      </c>
      <c r="C12" s="258">
        <v>16</v>
      </c>
      <c r="D12" s="255">
        <f t="shared" si="11"/>
        <v>7</v>
      </c>
      <c r="E12" s="252">
        <v>2</v>
      </c>
      <c r="F12" s="88">
        <v>3</v>
      </c>
      <c r="G12" s="88"/>
      <c r="H12" s="88"/>
      <c r="I12" s="88">
        <v>2</v>
      </c>
      <c r="J12" s="88"/>
      <c r="K12" s="260"/>
      <c r="L12" s="257">
        <f t="shared" si="12"/>
        <v>91</v>
      </c>
      <c r="M12" s="261">
        <v>9</v>
      </c>
      <c r="N12" s="88">
        <v>10</v>
      </c>
      <c r="O12" s="88">
        <v>1</v>
      </c>
      <c r="P12" s="88">
        <v>58</v>
      </c>
      <c r="Q12" s="88">
        <v>12</v>
      </c>
      <c r="R12" s="88">
        <v>1</v>
      </c>
      <c r="S12" s="262"/>
      <c r="T12" s="263">
        <f t="shared" si="13"/>
        <v>98</v>
      </c>
      <c r="U12" s="264">
        <f t="shared" si="14"/>
        <v>11</v>
      </c>
      <c r="V12" s="264">
        <f t="shared" si="8"/>
        <v>13</v>
      </c>
      <c r="W12" s="264">
        <f t="shared" si="8"/>
        <v>1</v>
      </c>
      <c r="X12" s="264">
        <f t="shared" si="8"/>
        <v>58</v>
      </c>
      <c r="Y12" s="264">
        <f t="shared" si="8"/>
        <v>14</v>
      </c>
      <c r="Z12" s="264">
        <f t="shared" si="8"/>
        <v>1</v>
      </c>
      <c r="AA12" s="265">
        <f t="shared" si="8"/>
        <v>0</v>
      </c>
      <c r="AB12" s="263">
        <f t="shared" si="15"/>
        <v>95</v>
      </c>
      <c r="AC12" s="264">
        <f t="shared" si="9"/>
        <v>9</v>
      </c>
      <c r="AD12" s="264">
        <f t="shared" si="9"/>
        <v>13</v>
      </c>
      <c r="AE12" s="264">
        <f t="shared" si="9"/>
        <v>1</v>
      </c>
      <c r="AF12" s="264">
        <f t="shared" si="9"/>
        <v>57</v>
      </c>
      <c r="AG12" s="264">
        <f t="shared" si="9"/>
        <v>14</v>
      </c>
      <c r="AH12" s="264">
        <f t="shared" si="9"/>
        <v>1</v>
      </c>
      <c r="AI12" s="265">
        <f t="shared" si="9"/>
        <v>0</v>
      </c>
      <c r="AJ12" s="263">
        <f t="shared" si="16"/>
        <v>85</v>
      </c>
      <c r="AK12" s="88">
        <v>4</v>
      </c>
      <c r="AL12" s="88">
        <v>12</v>
      </c>
      <c r="AM12" s="88">
        <v>1</v>
      </c>
      <c r="AN12" s="88">
        <v>53</v>
      </c>
      <c r="AO12" s="88">
        <v>14</v>
      </c>
      <c r="AP12" s="88">
        <v>1</v>
      </c>
      <c r="AQ12" s="260"/>
      <c r="AR12" s="266">
        <f t="shared" si="18"/>
        <v>10</v>
      </c>
      <c r="AS12" s="88">
        <v>5</v>
      </c>
      <c r="AT12" s="88">
        <v>1</v>
      </c>
      <c r="AU12" s="88"/>
      <c r="AV12" s="88">
        <v>4</v>
      </c>
      <c r="AW12" s="88"/>
      <c r="AX12" s="88"/>
      <c r="AY12" s="260"/>
      <c r="AZ12" s="266">
        <f t="shared" si="19"/>
        <v>84</v>
      </c>
      <c r="BA12" s="88">
        <v>8</v>
      </c>
      <c r="BB12" s="88">
        <v>6</v>
      </c>
      <c r="BC12" s="88"/>
      <c r="BD12" s="88">
        <v>57</v>
      </c>
      <c r="BE12" s="88">
        <v>12</v>
      </c>
      <c r="BF12" s="88">
        <v>1</v>
      </c>
      <c r="BG12" s="260"/>
      <c r="BH12" s="266">
        <f t="shared" si="17"/>
        <v>3</v>
      </c>
      <c r="BI12" s="264">
        <f t="shared" si="10"/>
        <v>2</v>
      </c>
      <c r="BJ12" s="264">
        <f t="shared" si="10"/>
        <v>0</v>
      </c>
      <c r="BK12" s="264">
        <f t="shared" si="10"/>
        <v>0</v>
      </c>
      <c r="BL12" s="264">
        <f t="shared" si="10"/>
        <v>1</v>
      </c>
      <c r="BM12" s="264">
        <f t="shared" si="10"/>
        <v>0</v>
      </c>
      <c r="BN12" s="264">
        <f t="shared" si="10"/>
        <v>0</v>
      </c>
      <c r="BO12" s="265">
        <f t="shared" si="10"/>
        <v>0</v>
      </c>
    </row>
    <row r="13" spans="1:67" x14ac:dyDescent="0.2">
      <c r="A13" s="258">
        <v>5</v>
      </c>
      <c r="B13" s="259" t="s">
        <v>642</v>
      </c>
      <c r="C13" s="258">
        <v>17</v>
      </c>
      <c r="D13" s="255">
        <f t="shared" si="11"/>
        <v>0</v>
      </c>
      <c r="E13" s="252"/>
      <c r="F13" s="88"/>
      <c r="G13" s="88"/>
      <c r="H13" s="88"/>
      <c r="I13" s="88"/>
      <c r="J13" s="88"/>
      <c r="K13" s="260"/>
      <c r="L13" s="257">
        <f t="shared" si="12"/>
        <v>1</v>
      </c>
      <c r="M13" s="261"/>
      <c r="N13" s="88"/>
      <c r="O13" s="88"/>
      <c r="P13" s="88">
        <v>1</v>
      </c>
      <c r="Q13" s="88"/>
      <c r="R13" s="88"/>
      <c r="S13" s="262"/>
      <c r="T13" s="263">
        <f t="shared" si="13"/>
        <v>1</v>
      </c>
      <c r="U13" s="264">
        <f t="shared" si="14"/>
        <v>0</v>
      </c>
      <c r="V13" s="264">
        <f t="shared" si="8"/>
        <v>0</v>
      </c>
      <c r="W13" s="264">
        <f t="shared" si="8"/>
        <v>0</v>
      </c>
      <c r="X13" s="264">
        <f t="shared" si="8"/>
        <v>1</v>
      </c>
      <c r="Y13" s="264">
        <f t="shared" si="8"/>
        <v>0</v>
      </c>
      <c r="Z13" s="264">
        <f t="shared" si="8"/>
        <v>0</v>
      </c>
      <c r="AA13" s="265">
        <f t="shared" si="8"/>
        <v>0</v>
      </c>
      <c r="AB13" s="263">
        <f t="shared" si="15"/>
        <v>1</v>
      </c>
      <c r="AC13" s="264">
        <f t="shared" si="9"/>
        <v>0</v>
      </c>
      <c r="AD13" s="264">
        <f t="shared" si="9"/>
        <v>0</v>
      </c>
      <c r="AE13" s="264">
        <f t="shared" si="9"/>
        <v>0</v>
      </c>
      <c r="AF13" s="264">
        <f t="shared" si="9"/>
        <v>1</v>
      </c>
      <c r="AG13" s="264">
        <f t="shared" si="9"/>
        <v>0</v>
      </c>
      <c r="AH13" s="264">
        <f t="shared" si="9"/>
        <v>0</v>
      </c>
      <c r="AI13" s="265">
        <f t="shared" si="9"/>
        <v>0</v>
      </c>
      <c r="AJ13" s="263">
        <f>AK13+AL13+AM13+AN13+AO13+AP13+AQ13</f>
        <v>1</v>
      </c>
      <c r="AK13" s="88"/>
      <c r="AL13" s="88"/>
      <c r="AM13" s="88"/>
      <c r="AN13" s="88">
        <v>1</v>
      </c>
      <c r="AO13" s="88"/>
      <c r="AP13" s="88"/>
      <c r="AQ13" s="260"/>
      <c r="AR13" s="266">
        <f>AS13+AT13+AU13+AV13+AW13+AX13+AY13</f>
        <v>0</v>
      </c>
      <c r="AS13" s="88"/>
      <c r="AT13" s="88"/>
      <c r="AU13" s="88"/>
      <c r="AV13" s="88"/>
      <c r="AW13" s="88"/>
      <c r="AX13" s="88"/>
      <c r="AY13" s="260"/>
      <c r="AZ13" s="266">
        <f>BA13+BB13+BC13+BD13+BE13+BF13+BG13</f>
        <v>1</v>
      </c>
      <c r="BA13" s="88"/>
      <c r="BB13" s="88"/>
      <c r="BC13" s="88"/>
      <c r="BD13" s="88">
        <v>1</v>
      </c>
      <c r="BE13" s="88"/>
      <c r="BF13" s="88"/>
      <c r="BG13" s="260"/>
      <c r="BH13" s="266">
        <f t="shared" si="17"/>
        <v>0</v>
      </c>
      <c r="BI13" s="264">
        <f t="shared" si="10"/>
        <v>0</v>
      </c>
      <c r="BJ13" s="264">
        <f t="shared" si="10"/>
        <v>0</v>
      </c>
      <c r="BK13" s="264">
        <f t="shared" si="10"/>
        <v>0</v>
      </c>
      <c r="BL13" s="264">
        <f t="shared" si="10"/>
        <v>0</v>
      </c>
      <c r="BM13" s="264">
        <f t="shared" si="10"/>
        <v>0</v>
      </c>
      <c r="BN13" s="264">
        <f t="shared" si="10"/>
        <v>0</v>
      </c>
      <c r="BO13" s="265">
        <f t="shared" si="10"/>
        <v>0</v>
      </c>
    </row>
    <row r="14" spans="1:67" x14ac:dyDescent="0.2">
      <c r="A14" s="258">
        <v>6</v>
      </c>
      <c r="B14" s="259" t="s">
        <v>655</v>
      </c>
      <c r="C14" s="258">
        <v>17</v>
      </c>
      <c r="D14" s="255">
        <f t="shared" si="11"/>
        <v>6</v>
      </c>
      <c r="E14" s="252"/>
      <c r="F14" s="88">
        <v>2</v>
      </c>
      <c r="G14" s="88"/>
      <c r="H14" s="88">
        <v>4</v>
      </c>
      <c r="I14" s="88"/>
      <c r="J14" s="88"/>
      <c r="K14" s="260"/>
      <c r="L14" s="257">
        <f t="shared" si="12"/>
        <v>99</v>
      </c>
      <c r="M14" s="261">
        <v>10</v>
      </c>
      <c r="N14" s="88">
        <v>11</v>
      </c>
      <c r="O14" s="88">
        <v>3</v>
      </c>
      <c r="P14" s="88">
        <v>67</v>
      </c>
      <c r="Q14" s="88">
        <v>8</v>
      </c>
      <c r="R14" s="88"/>
      <c r="S14" s="262"/>
      <c r="T14" s="263">
        <f t="shared" ref="T14:T29" si="20">U14+V14+W14+X14+Y14+Z14+AA14</f>
        <v>105</v>
      </c>
      <c r="U14" s="264">
        <f t="shared" ref="U14:U29" si="21">E14+M14</f>
        <v>10</v>
      </c>
      <c r="V14" s="264">
        <f t="shared" ref="V14:V29" si="22">F14+N14</f>
        <v>13</v>
      </c>
      <c r="W14" s="264">
        <f t="shared" ref="W14:W29" si="23">G14+O14</f>
        <v>3</v>
      </c>
      <c r="X14" s="264">
        <f t="shared" ref="X14:X29" si="24">H14+P14</f>
        <v>71</v>
      </c>
      <c r="Y14" s="264">
        <f t="shared" ref="Y14:Y29" si="25">I14+Q14</f>
        <v>8</v>
      </c>
      <c r="Z14" s="264">
        <f t="shared" ref="Z14:Z29" si="26">J14+R14</f>
        <v>0</v>
      </c>
      <c r="AA14" s="265">
        <f t="shared" ref="AA14:AA29" si="27">K14+S14</f>
        <v>0</v>
      </c>
      <c r="AB14" s="263">
        <f t="shared" ref="AB14:AB29" si="28">AC14+AD14+AE14+AF14+AG14+AH14+AI14</f>
        <v>100</v>
      </c>
      <c r="AC14" s="264">
        <f t="shared" ref="AC14:AC29" si="29">AK14+AS14</f>
        <v>9</v>
      </c>
      <c r="AD14" s="264">
        <f t="shared" ref="AD14:AD29" si="30">AL14+AT14</f>
        <v>11</v>
      </c>
      <c r="AE14" s="264">
        <f t="shared" ref="AE14:AE29" si="31">AM14+AU14</f>
        <v>2</v>
      </c>
      <c r="AF14" s="264">
        <f t="shared" ref="AF14:AF29" si="32">AN14+AV14</f>
        <v>71</v>
      </c>
      <c r="AG14" s="264">
        <f t="shared" ref="AG14:AG29" si="33">AO14+AW14</f>
        <v>7</v>
      </c>
      <c r="AH14" s="264">
        <f t="shared" ref="AH14:AH29" si="34">AP14+AX14</f>
        <v>0</v>
      </c>
      <c r="AI14" s="265">
        <f t="shared" ref="AI14:AI29" si="35">AQ14+AY14</f>
        <v>0</v>
      </c>
      <c r="AJ14" s="263">
        <f t="shared" ref="AJ14:AJ29" si="36">AK14+AL14+AM14+AN14+AO14+AP14+AQ14</f>
        <v>94</v>
      </c>
      <c r="AK14" s="88">
        <v>6</v>
      </c>
      <c r="AL14" s="88">
        <v>11</v>
      </c>
      <c r="AM14" s="88">
        <v>1</v>
      </c>
      <c r="AN14" s="88">
        <v>69</v>
      </c>
      <c r="AO14" s="88">
        <v>7</v>
      </c>
      <c r="AP14" s="88"/>
      <c r="AQ14" s="260"/>
      <c r="AR14" s="266">
        <f t="shared" ref="AR14:AR29" si="37">AS14+AT14+AU14+AV14+AW14+AX14+AY14</f>
        <v>6</v>
      </c>
      <c r="AS14" s="88">
        <v>3</v>
      </c>
      <c r="AT14" s="88"/>
      <c r="AU14" s="88">
        <v>1</v>
      </c>
      <c r="AV14" s="88">
        <v>2</v>
      </c>
      <c r="AW14" s="88"/>
      <c r="AX14" s="88"/>
      <c r="AY14" s="260"/>
      <c r="AZ14" s="266">
        <f t="shared" ref="AZ14:AZ29" si="38">BA14+BB14+BC14+BD14+BE14+BF14+BG14</f>
        <v>86</v>
      </c>
      <c r="BA14" s="88">
        <v>6</v>
      </c>
      <c r="BB14" s="88">
        <v>1</v>
      </c>
      <c r="BC14" s="88">
        <v>1</v>
      </c>
      <c r="BD14" s="88">
        <v>71</v>
      </c>
      <c r="BE14" s="88">
        <v>7</v>
      </c>
      <c r="BF14" s="88"/>
      <c r="BG14" s="260"/>
      <c r="BH14" s="266">
        <f t="shared" ref="BH14:BH29" si="39">BI14+BJ14+BK14+BL14+BM14+BN14+BO14</f>
        <v>5</v>
      </c>
      <c r="BI14" s="264">
        <f t="shared" ref="BI14:BI29" si="40">U14-AC14</f>
        <v>1</v>
      </c>
      <c r="BJ14" s="264">
        <f t="shared" ref="BJ14:BJ29" si="41">V14-AD14</f>
        <v>2</v>
      </c>
      <c r="BK14" s="264">
        <f t="shared" ref="BK14:BK29" si="42">W14-AE14</f>
        <v>1</v>
      </c>
      <c r="BL14" s="264">
        <f t="shared" ref="BL14:BL29" si="43">X14-AF14</f>
        <v>0</v>
      </c>
      <c r="BM14" s="264">
        <f t="shared" ref="BM14:BM29" si="44">Y14-AG14</f>
        <v>1</v>
      </c>
      <c r="BN14" s="264">
        <f t="shared" ref="BN14:BN29" si="45">Z14-AH14</f>
        <v>0</v>
      </c>
      <c r="BO14" s="265">
        <f t="shared" ref="BO14:BO29" si="46">AA14-AI14</f>
        <v>0</v>
      </c>
    </row>
    <row r="15" spans="1:67" x14ac:dyDescent="0.2">
      <c r="A15" s="258">
        <v>7</v>
      </c>
      <c r="B15" s="259" t="s">
        <v>644</v>
      </c>
      <c r="C15" s="258">
        <v>25</v>
      </c>
      <c r="D15" s="255">
        <f t="shared" si="11"/>
        <v>0</v>
      </c>
      <c r="E15" s="252"/>
      <c r="F15" s="88"/>
      <c r="G15" s="88"/>
      <c r="H15" s="88"/>
      <c r="I15" s="88"/>
      <c r="J15" s="88"/>
      <c r="K15" s="260"/>
      <c r="L15" s="257">
        <f t="shared" si="12"/>
        <v>1</v>
      </c>
      <c r="M15" s="261"/>
      <c r="N15" s="88">
        <v>1</v>
      </c>
      <c r="O15" s="88"/>
      <c r="P15" s="88"/>
      <c r="Q15" s="88"/>
      <c r="R15" s="88"/>
      <c r="S15" s="262"/>
      <c r="T15" s="263">
        <f t="shared" si="20"/>
        <v>1</v>
      </c>
      <c r="U15" s="264">
        <f t="shared" si="21"/>
        <v>0</v>
      </c>
      <c r="V15" s="264">
        <f t="shared" si="22"/>
        <v>1</v>
      </c>
      <c r="W15" s="264">
        <f t="shared" si="23"/>
        <v>0</v>
      </c>
      <c r="X15" s="264">
        <f t="shared" si="24"/>
        <v>0</v>
      </c>
      <c r="Y15" s="264">
        <f t="shared" si="25"/>
        <v>0</v>
      </c>
      <c r="Z15" s="264">
        <f t="shared" si="26"/>
        <v>0</v>
      </c>
      <c r="AA15" s="265">
        <f t="shared" si="27"/>
        <v>0</v>
      </c>
      <c r="AB15" s="263">
        <f t="shared" si="28"/>
        <v>1</v>
      </c>
      <c r="AC15" s="264">
        <f t="shared" si="29"/>
        <v>0</v>
      </c>
      <c r="AD15" s="264">
        <f t="shared" si="30"/>
        <v>1</v>
      </c>
      <c r="AE15" s="264">
        <f t="shared" si="31"/>
        <v>0</v>
      </c>
      <c r="AF15" s="264">
        <f t="shared" si="32"/>
        <v>0</v>
      </c>
      <c r="AG15" s="264">
        <f t="shared" si="33"/>
        <v>0</v>
      </c>
      <c r="AH15" s="264">
        <f t="shared" si="34"/>
        <v>0</v>
      </c>
      <c r="AI15" s="265">
        <f t="shared" si="35"/>
        <v>0</v>
      </c>
      <c r="AJ15" s="263">
        <f t="shared" si="36"/>
        <v>1</v>
      </c>
      <c r="AK15" s="88"/>
      <c r="AL15" s="88">
        <v>1</v>
      </c>
      <c r="AM15" s="88"/>
      <c r="AN15" s="88"/>
      <c r="AO15" s="88"/>
      <c r="AP15" s="88"/>
      <c r="AQ15" s="260"/>
      <c r="AR15" s="266">
        <f t="shared" si="37"/>
        <v>0</v>
      </c>
      <c r="AS15" s="88"/>
      <c r="AT15" s="88"/>
      <c r="AU15" s="88"/>
      <c r="AV15" s="88"/>
      <c r="AW15" s="88"/>
      <c r="AX15" s="88"/>
      <c r="AY15" s="260"/>
      <c r="AZ15" s="266">
        <f t="shared" si="38"/>
        <v>1</v>
      </c>
      <c r="BA15" s="88"/>
      <c r="BB15" s="88">
        <v>1</v>
      </c>
      <c r="BC15" s="88"/>
      <c r="BD15" s="88"/>
      <c r="BE15" s="88"/>
      <c r="BF15" s="88"/>
      <c r="BG15" s="260"/>
      <c r="BH15" s="266">
        <f t="shared" si="39"/>
        <v>0</v>
      </c>
      <c r="BI15" s="264">
        <f t="shared" si="40"/>
        <v>0</v>
      </c>
      <c r="BJ15" s="264">
        <f t="shared" si="41"/>
        <v>0</v>
      </c>
      <c r="BK15" s="264">
        <f t="shared" si="42"/>
        <v>0</v>
      </c>
      <c r="BL15" s="264">
        <f t="shared" si="43"/>
        <v>0</v>
      </c>
      <c r="BM15" s="264">
        <f t="shared" si="44"/>
        <v>0</v>
      </c>
      <c r="BN15" s="264">
        <f t="shared" si="45"/>
        <v>0</v>
      </c>
      <c r="BO15" s="265">
        <f t="shared" si="46"/>
        <v>0</v>
      </c>
    </row>
    <row r="16" spans="1:67" x14ac:dyDescent="0.2">
      <c r="A16" s="258"/>
      <c r="B16" s="259"/>
      <c r="C16" s="258"/>
      <c r="D16" s="255">
        <f t="shared" si="11"/>
        <v>0</v>
      </c>
      <c r="E16" s="252"/>
      <c r="F16" s="88"/>
      <c r="G16" s="88"/>
      <c r="H16" s="88"/>
      <c r="I16" s="88"/>
      <c r="J16" s="88"/>
      <c r="K16" s="260"/>
      <c r="L16" s="257">
        <f t="shared" si="12"/>
        <v>0</v>
      </c>
      <c r="M16" s="261"/>
      <c r="N16" s="88"/>
      <c r="O16" s="88"/>
      <c r="P16" s="88"/>
      <c r="Q16" s="88"/>
      <c r="R16" s="88"/>
      <c r="S16" s="262"/>
      <c r="T16" s="263">
        <f t="shared" si="20"/>
        <v>0</v>
      </c>
      <c r="U16" s="264">
        <f t="shared" si="21"/>
        <v>0</v>
      </c>
      <c r="V16" s="264">
        <f t="shared" si="22"/>
        <v>0</v>
      </c>
      <c r="W16" s="264">
        <f t="shared" si="23"/>
        <v>0</v>
      </c>
      <c r="X16" s="264">
        <f t="shared" si="24"/>
        <v>0</v>
      </c>
      <c r="Y16" s="264">
        <f t="shared" si="25"/>
        <v>0</v>
      </c>
      <c r="Z16" s="264">
        <f t="shared" si="26"/>
        <v>0</v>
      </c>
      <c r="AA16" s="265">
        <f t="shared" si="27"/>
        <v>0</v>
      </c>
      <c r="AB16" s="263">
        <f t="shared" si="28"/>
        <v>0</v>
      </c>
      <c r="AC16" s="264">
        <f t="shared" si="29"/>
        <v>0</v>
      </c>
      <c r="AD16" s="264">
        <f t="shared" si="30"/>
        <v>0</v>
      </c>
      <c r="AE16" s="264">
        <f t="shared" si="31"/>
        <v>0</v>
      </c>
      <c r="AF16" s="264">
        <f t="shared" si="32"/>
        <v>0</v>
      </c>
      <c r="AG16" s="264">
        <f t="shared" si="33"/>
        <v>0</v>
      </c>
      <c r="AH16" s="264">
        <f t="shared" si="34"/>
        <v>0</v>
      </c>
      <c r="AI16" s="265">
        <f t="shared" si="35"/>
        <v>0</v>
      </c>
      <c r="AJ16" s="263">
        <f t="shared" si="36"/>
        <v>0</v>
      </c>
      <c r="AK16" s="88"/>
      <c r="AL16" s="88"/>
      <c r="AM16" s="88"/>
      <c r="AN16" s="88"/>
      <c r="AO16" s="88"/>
      <c r="AP16" s="88"/>
      <c r="AQ16" s="260"/>
      <c r="AR16" s="266">
        <f t="shared" si="37"/>
        <v>0</v>
      </c>
      <c r="AS16" s="88"/>
      <c r="AT16" s="88"/>
      <c r="AU16" s="88"/>
      <c r="AV16" s="88"/>
      <c r="AW16" s="88"/>
      <c r="AX16" s="88"/>
      <c r="AY16" s="260"/>
      <c r="AZ16" s="266">
        <f t="shared" si="38"/>
        <v>0</v>
      </c>
      <c r="BA16" s="88"/>
      <c r="BB16" s="88"/>
      <c r="BC16" s="88"/>
      <c r="BD16" s="88"/>
      <c r="BE16" s="88"/>
      <c r="BF16" s="88"/>
      <c r="BG16" s="260"/>
      <c r="BH16" s="266">
        <f t="shared" si="39"/>
        <v>0</v>
      </c>
      <c r="BI16" s="264">
        <f t="shared" si="40"/>
        <v>0</v>
      </c>
      <c r="BJ16" s="264">
        <f t="shared" si="41"/>
        <v>0</v>
      </c>
      <c r="BK16" s="264">
        <f t="shared" si="42"/>
        <v>0</v>
      </c>
      <c r="BL16" s="264">
        <f t="shared" si="43"/>
        <v>0</v>
      </c>
      <c r="BM16" s="264">
        <f t="shared" si="44"/>
        <v>0</v>
      </c>
      <c r="BN16" s="264">
        <f t="shared" si="45"/>
        <v>0</v>
      </c>
      <c r="BO16" s="265">
        <f t="shared" si="46"/>
        <v>0</v>
      </c>
    </row>
    <row r="17" spans="1:67" x14ac:dyDescent="0.2">
      <c r="A17" s="258"/>
      <c r="B17" s="259"/>
      <c r="C17" s="258"/>
      <c r="D17" s="255">
        <f t="shared" si="11"/>
        <v>0</v>
      </c>
      <c r="E17" s="252"/>
      <c r="F17" s="88"/>
      <c r="G17" s="88"/>
      <c r="H17" s="88"/>
      <c r="I17" s="88"/>
      <c r="J17" s="88"/>
      <c r="K17" s="260"/>
      <c r="L17" s="257">
        <f t="shared" si="12"/>
        <v>0</v>
      </c>
      <c r="M17" s="261"/>
      <c r="N17" s="88"/>
      <c r="O17" s="88"/>
      <c r="P17" s="88"/>
      <c r="Q17" s="88"/>
      <c r="R17" s="88"/>
      <c r="S17" s="262"/>
      <c r="T17" s="263">
        <f t="shared" si="20"/>
        <v>0</v>
      </c>
      <c r="U17" s="264">
        <f t="shared" si="21"/>
        <v>0</v>
      </c>
      <c r="V17" s="264">
        <f t="shared" si="22"/>
        <v>0</v>
      </c>
      <c r="W17" s="264">
        <f t="shared" si="23"/>
        <v>0</v>
      </c>
      <c r="X17" s="264">
        <f t="shared" si="24"/>
        <v>0</v>
      </c>
      <c r="Y17" s="264">
        <f t="shared" si="25"/>
        <v>0</v>
      </c>
      <c r="Z17" s="264">
        <f t="shared" si="26"/>
        <v>0</v>
      </c>
      <c r="AA17" s="265">
        <f t="shared" si="27"/>
        <v>0</v>
      </c>
      <c r="AB17" s="263">
        <f t="shared" si="28"/>
        <v>0</v>
      </c>
      <c r="AC17" s="264">
        <f t="shared" si="29"/>
        <v>0</v>
      </c>
      <c r="AD17" s="264">
        <f t="shared" si="30"/>
        <v>0</v>
      </c>
      <c r="AE17" s="264">
        <f t="shared" si="31"/>
        <v>0</v>
      </c>
      <c r="AF17" s="264">
        <f t="shared" si="32"/>
        <v>0</v>
      </c>
      <c r="AG17" s="264">
        <f t="shared" si="33"/>
        <v>0</v>
      </c>
      <c r="AH17" s="264">
        <f t="shared" si="34"/>
        <v>0</v>
      </c>
      <c r="AI17" s="265">
        <f t="shared" si="35"/>
        <v>0</v>
      </c>
      <c r="AJ17" s="263">
        <f t="shared" si="36"/>
        <v>0</v>
      </c>
      <c r="AK17" s="88"/>
      <c r="AL17" s="88"/>
      <c r="AM17" s="88"/>
      <c r="AN17" s="88"/>
      <c r="AO17" s="88"/>
      <c r="AP17" s="88"/>
      <c r="AQ17" s="260"/>
      <c r="AR17" s="266">
        <f t="shared" si="37"/>
        <v>0</v>
      </c>
      <c r="AS17" s="88"/>
      <c r="AT17" s="88"/>
      <c r="AU17" s="88"/>
      <c r="AV17" s="88"/>
      <c r="AW17" s="88"/>
      <c r="AX17" s="88"/>
      <c r="AY17" s="260"/>
      <c r="AZ17" s="266">
        <f t="shared" si="38"/>
        <v>0</v>
      </c>
      <c r="BA17" s="88"/>
      <c r="BB17" s="88"/>
      <c r="BC17" s="88"/>
      <c r="BD17" s="88"/>
      <c r="BE17" s="88"/>
      <c r="BF17" s="88"/>
      <c r="BG17" s="260"/>
      <c r="BH17" s="266">
        <f t="shared" si="39"/>
        <v>0</v>
      </c>
      <c r="BI17" s="264">
        <f t="shared" si="40"/>
        <v>0</v>
      </c>
      <c r="BJ17" s="264">
        <f t="shared" si="41"/>
        <v>0</v>
      </c>
      <c r="BK17" s="264">
        <f t="shared" si="42"/>
        <v>0</v>
      </c>
      <c r="BL17" s="264">
        <f t="shared" si="43"/>
        <v>0</v>
      </c>
      <c r="BM17" s="264">
        <f t="shared" si="44"/>
        <v>0</v>
      </c>
      <c r="BN17" s="264">
        <f t="shared" si="45"/>
        <v>0</v>
      </c>
      <c r="BO17" s="265">
        <f t="shared" si="46"/>
        <v>0</v>
      </c>
    </row>
    <row r="18" spans="1:67" x14ac:dyDescent="0.2">
      <c r="A18" s="258"/>
      <c r="B18" s="259"/>
      <c r="C18" s="258"/>
      <c r="D18" s="255">
        <f t="shared" si="11"/>
        <v>0</v>
      </c>
      <c r="E18" s="252"/>
      <c r="F18" s="88"/>
      <c r="G18" s="88"/>
      <c r="H18" s="88"/>
      <c r="I18" s="88"/>
      <c r="J18" s="88"/>
      <c r="K18" s="260"/>
      <c r="L18" s="257">
        <f t="shared" si="12"/>
        <v>0</v>
      </c>
      <c r="M18" s="261"/>
      <c r="N18" s="88"/>
      <c r="O18" s="88"/>
      <c r="P18" s="88"/>
      <c r="Q18" s="88"/>
      <c r="R18" s="88"/>
      <c r="S18" s="262"/>
      <c r="T18" s="263">
        <f t="shared" si="20"/>
        <v>0</v>
      </c>
      <c r="U18" s="264">
        <f t="shared" si="21"/>
        <v>0</v>
      </c>
      <c r="V18" s="264">
        <f t="shared" si="22"/>
        <v>0</v>
      </c>
      <c r="W18" s="264">
        <f t="shared" si="23"/>
        <v>0</v>
      </c>
      <c r="X18" s="264">
        <f t="shared" si="24"/>
        <v>0</v>
      </c>
      <c r="Y18" s="264">
        <f t="shared" si="25"/>
        <v>0</v>
      </c>
      <c r="Z18" s="264">
        <f t="shared" si="26"/>
        <v>0</v>
      </c>
      <c r="AA18" s="265">
        <f t="shared" si="27"/>
        <v>0</v>
      </c>
      <c r="AB18" s="263">
        <f t="shared" si="28"/>
        <v>0</v>
      </c>
      <c r="AC18" s="264">
        <f t="shared" si="29"/>
        <v>0</v>
      </c>
      <c r="AD18" s="264">
        <f t="shared" si="30"/>
        <v>0</v>
      </c>
      <c r="AE18" s="264">
        <f t="shared" si="31"/>
        <v>0</v>
      </c>
      <c r="AF18" s="264">
        <f t="shared" si="32"/>
        <v>0</v>
      </c>
      <c r="AG18" s="264">
        <f t="shared" si="33"/>
        <v>0</v>
      </c>
      <c r="AH18" s="264">
        <f t="shared" si="34"/>
        <v>0</v>
      </c>
      <c r="AI18" s="265">
        <f t="shared" si="35"/>
        <v>0</v>
      </c>
      <c r="AJ18" s="263">
        <f t="shared" si="36"/>
        <v>0</v>
      </c>
      <c r="AK18" s="88"/>
      <c r="AL18" s="88"/>
      <c r="AM18" s="88"/>
      <c r="AN18" s="88"/>
      <c r="AO18" s="88"/>
      <c r="AP18" s="88"/>
      <c r="AQ18" s="260"/>
      <c r="AR18" s="266">
        <f t="shared" si="37"/>
        <v>0</v>
      </c>
      <c r="AS18" s="88"/>
      <c r="AT18" s="88"/>
      <c r="AU18" s="88"/>
      <c r="AV18" s="88"/>
      <c r="AW18" s="88"/>
      <c r="AX18" s="88"/>
      <c r="AY18" s="260"/>
      <c r="AZ18" s="266">
        <f t="shared" si="38"/>
        <v>0</v>
      </c>
      <c r="BA18" s="88"/>
      <c r="BB18" s="88"/>
      <c r="BC18" s="88"/>
      <c r="BD18" s="88"/>
      <c r="BE18" s="88"/>
      <c r="BF18" s="88"/>
      <c r="BG18" s="260"/>
      <c r="BH18" s="266">
        <f t="shared" si="39"/>
        <v>0</v>
      </c>
      <c r="BI18" s="264">
        <f t="shared" si="40"/>
        <v>0</v>
      </c>
      <c r="BJ18" s="264">
        <f t="shared" si="41"/>
        <v>0</v>
      </c>
      <c r="BK18" s="264">
        <f t="shared" si="42"/>
        <v>0</v>
      </c>
      <c r="BL18" s="264">
        <f t="shared" si="43"/>
        <v>0</v>
      </c>
      <c r="BM18" s="264">
        <f t="shared" si="44"/>
        <v>0</v>
      </c>
      <c r="BN18" s="264">
        <f t="shared" si="45"/>
        <v>0</v>
      </c>
      <c r="BO18" s="265">
        <f t="shared" si="46"/>
        <v>0</v>
      </c>
    </row>
    <row r="19" spans="1:67" x14ac:dyDescent="0.2">
      <c r="A19" s="258"/>
      <c r="B19" s="259"/>
      <c r="C19" s="258"/>
      <c r="D19" s="255">
        <f t="shared" si="11"/>
        <v>0</v>
      </c>
      <c r="E19" s="252"/>
      <c r="F19" s="88"/>
      <c r="G19" s="88"/>
      <c r="H19" s="88"/>
      <c r="I19" s="88"/>
      <c r="J19" s="88"/>
      <c r="K19" s="260"/>
      <c r="L19" s="257">
        <f t="shared" si="12"/>
        <v>0</v>
      </c>
      <c r="M19" s="261"/>
      <c r="N19" s="88"/>
      <c r="O19" s="88"/>
      <c r="P19" s="88"/>
      <c r="Q19" s="88"/>
      <c r="R19" s="88"/>
      <c r="S19" s="262"/>
      <c r="T19" s="263">
        <f t="shared" si="20"/>
        <v>0</v>
      </c>
      <c r="U19" s="264">
        <f t="shared" si="21"/>
        <v>0</v>
      </c>
      <c r="V19" s="264">
        <f t="shared" si="22"/>
        <v>0</v>
      </c>
      <c r="W19" s="264">
        <f t="shared" si="23"/>
        <v>0</v>
      </c>
      <c r="X19" s="264">
        <f t="shared" si="24"/>
        <v>0</v>
      </c>
      <c r="Y19" s="264">
        <f t="shared" si="25"/>
        <v>0</v>
      </c>
      <c r="Z19" s="264">
        <f t="shared" si="26"/>
        <v>0</v>
      </c>
      <c r="AA19" s="265">
        <f t="shared" si="27"/>
        <v>0</v>
      </c>
      <c r="AB19" s="263">
        <f t="shared" si="28"/>
        <v>0</v>
      </c>
      <c r="AC19" s="264">
        <f t="shared" si="29"/>
        <v>0</v>
      </c>
      <c r="AD19" s="264">
        <f t="shared" si="30"/>
        <v>0</v>
      </c>
      <c r="AE19" s="264">
        <f t="shared" si="31"/>
        <v>0</v>
      </c>
      <c r="AF19" s="264">
        <f t="shared" si="32"/>
        <v>0</v>
      </c>
      <c r="AG19" s="264">
        <f t="shared" si="33"/>
        <v>0</v>
      </c>
      <c r="AH19" s="264">
        <f t="shared" si="34"/>
        <v>0</v>
      </c>
      <c r="AI19" s="265">
        <f t="shared" si="35"/>
        <v>0</v>
      </c>
      <c r="AJ19" s="263">
        <f t="shared" si="36"/>
        <v>0</v>
      </c>
      <c r="AK19" s="88"/>
      <c r="AL19" s="88"/>
      <c r="AM19" s="88"/>
      <c r="AN19" s="88"/>
      <c r="AO19" s="88"/>
      <c r="AP19" s="88"/>
      <c r="AQ19" s="260"/>
      <c r="AR19" s="266">
        <f t="shared" si="37"/>
        <v>0</v>
      </c>
      <c r="AS19" s="88"/>
      <c r="AT19" s="88"/>
      <c r="AU19" s="88"/>
      <c r="AV19" s="88"/>
      <c r="AW19" s="88"/>
      <c r="AX19" s="88"/>
      <c r="AY19" s="260"/>
      <c r="AZ19" s="266">
        <f t="shared" si="38"/>
        <v>0</v>
      </c>
      <c r="BA19" s="88"/>
      <c r="BB19" s="88"/>
      <c r="BC19" s="88"/>
      <c r="BD19" s="88"/>
      <c r="BE19" s="88"/>
      <c r="BF19" s="88"/>
      <c r="BG19" s="260"/>
      <c r="BH19" s="266">
        <f t="shared" si="39"/>
        <v>0</v>
      </c>
      <c r="BI19" s="264">
        <f t="shared" si="40"/>
        <v>0</v>
      </c>
      <c r="BJ19" s="264">
        <f t="shared" si="41"/>
        <v>0</v>
      </c>
      <c r="BK19" s="264">
        <f t="shared" si="42"/>
        <v>0</v>
      </c>
      <c r="BL19" s="264">
        <f t="shared" si="43"/>
        <v>0</v>
      </c>
      <c r="BM19" s="264">
        <f t="shared" si="44"/>
        <v>0</v>
      </c>
      <c r="BN19" s="264">
        <f t="shared" si="45"/>
        <v>0</v>
      </c>
      <c r="BO19" s="265">
        <f t="shared" si="46"/>
        <v>0</v>
      </c>
    </row>
    <row r="20" spans="1:67" x14ac:dyDescent="0.2">
      <c r="A20" s="258"/>
      <c r="B20" s="259"/>
      <c r="C20" s="258"/>
      <c r="D20" s="255">
        <f t="shared" si="11"/>
        <v>0</v>
      </c>
      <c r="E20" s="252"/>
      <c r="F20" s="88"/>
      <c r="G20" s="88"/>
      <c r="H20" s="88"/>
      <c r="I20" s="88"/>
      <c r="J20" s="88"/>
      <c r="K20" s="260"/>
      <c r="L20" s="257">
        <f t="shared" si="12"/>
        <v>0</v>
      </c>
      <c r="M20" s="261"/>
      <c r="N20" s="88"/>
      <c r="O20" s="88"/>
      <c r="P20" s="88"/>
      <c r="Q20" s="88"/>
      <c r="R20" s="88"/>
      <c r="S20" s="262"/>
      <c r="T20" s="263">
        <f t="shared" si="20"/>
        <v>0</v>
      </c>
      <c r="U20" s="264">
        <f t="shared" si="21"/>
        <v>0</v>
      </c>
      <c r="V20" s="264">
        <f t="shared" si="22"/>
        <v>0</v>
      </c>
      <c r="W20" s="264">
        <f t="shared" si="23"/>
        <v>0</v>
      </c>
      <c r="X20" s="264">
        <f t="shared" si="24"/>
        <v>0</v>
      </c>
      <c r="Y20" s="264">
        <f t="shared" si="25"/>
        <v>0</v>
      </c>
      <c r="Z20" s="264">
        <f t="shared" si="26"/>
        <v>0</v>
      </c>
      <c r="AA20" s="265">
        <f t="shared" si="27"/>
        <v>0</v>
      </c>
      <c r="AB20" s="263">
        <f t="shared" si="28"/>
        <v>0</v>
      </c>
      <c r="AC20" s="264">
        <f t="shared" si="29"/>
        <v>0</v>
      </c>
      <c r="AD20" s="264">
        <f t="shared" si="30"/>
        <v>0</v>
      </c>
      <c r="AE20" s="264">
        <f t="shared" si="31"/>
        <v>0</v>
      </c>
      <c r="AF20" s="264">
        <f t="shared" si="32"/>
        <v>0</v>
      </c>
      <c r="AG20" s="264">
        <f t="shared" si="33"/>
        <v>0</v>
      </c>
      <c r="AH20" s="264">
        <f t="shared" si="34"/>
        <v>0</v>
      </c>
      <c r="AI20" s="265">
        <f t="shared" si="35"/>
        <v>0</v>
      </c>
      <c r="AJ20" s="263">
        <f t="shared" si="36"/>
        <v>0</v>
      </c>
      <c r="AK20" s="88"/>
      <c r="AL20" s="88"/>
      <c r="AM20" s="88"/>
      <c r="AN20" s="88"/>
      <c r="AO20" s="88"/>
      <c r="AP20" s="88"/>
      <c r="AQ20" s="260"/>
      <c r="AR20" s="266">
        <f t="shared" si="37"/>
        <v>0</v>
      </c>
      <c r="AS20" s="88"/>
      <c r="AT20" s="88"/>
      <c r="AU20" s="88"/>
      <c r="AV20" s="88"/>
      <c r="AW20" s="88"/>
      <c r="AX20" s="88"/>
      <c r="AY20" s="260"/>
      <c r="AZ20" s="266">
        <f t="shared" si="38"/>
        <v>0</v>
      </c>
      <c r="BA20" s="88"/>
      <c r="BB20" s="88"/>
      <c r="BC20" s="88"/>
      <c r="BD20" s="88"/>
      <c r="BE20" s="88"/>
      <c r="BF20" s="88"/>
      <c r="BG20" s="260"/>
      <c r="BH20" s="266">
        <f t="shared" si="39"/>
        <v>0</v>
      </c>
      <c r="BI20" s="264">
        <f t="shared" si="40"/>
        <v>0</v>
      </c>
      <c r="BJ20" s="264">
        <f t="shared" si="41"/>
        <v>0</v>
      </c>
      <c r="BK20" s="264">
        <f t="shared" si="42"/>
        <v>0</v>
      </c>
      <c r="BL20" s="264">
        <f t="shared" si="43"/>
        <v>0</v>
      </c>
      <c r="BM20" s="264">
        <f t="shared" si="44"/>
        <v>0</v>
      </c>
      <c r="BN20" s="264">
        <f t="shared" si="45"/>
        <v>0</v>
      </c>
      <c r="BO20" s="265">
        <f t="shared" si="46"/>
        <v>0</v>
      </c>
    </row>
    <row r="21" spans="1:67" x14ac:dyDescent="0.2">
      <c r="A21" s="258"/>
      <c r="B21" s="259"/>
      <c r="C21" s="258"/>
      <c r="D21" s="255">
        <f t="shared" si="11"/>
        <v>0</v>
      </c>
      <c r="E21" s="252"/>
      <c r="F21" s="88"/>
      <c r="G21" s="88"/>
      <c r="H21" s="88"/>
      <c r="I21" s="88"/>
      <c r="J21" s="88"/>
      <c r="K21" s="260"/>
      <c r="L21" s="257">
        <f t="shared" si="12"/>
        <v>0</v>
      </c>
      <c r="M21" s="261"/>
      <c r="N21" s="88"/>
      <c r="O21" s="88"/>
      <c r="P21" s="88"/>
      <c r="Q21" s="88"/>
      <c r="R21" s="88"/>
      <c r="S21" s="262"/>
      <c r="T21" s="263">
        <f t="shared" si="20"/>
        <v>0</v>
      </c>
      <c r="U21" s="264">
        <f t="shared" si="21"/>
        <v>0</v>
      </c>
      <c r="V21" s="264">
        <f t="shared" si="22"/>
        <v>0</v>
      </c>
      <c r="W21" s="264">
        <f t="shared" si="23"/>
        <v>0</v>
      </c>
      <c r="X21" s="264">
        <f t="shared" si="24"/>
        <v>0</v>
      </c>
      <c r="Y21" s="264">
        <f t="shared" si="25"/>
        <v>0</v>
      </c>
      <c r="Z21" s="264">
        <f t="shared" si="26"/>
        <v>0</v>
      </c>
      <c r="AA21" s="265">
        <f t="shared" si="27"/>
        <v>0</v>
      </c>
      <c r="AB21" s="263">
        <f t="shared" si="28"/>
        <v>0</v>
      </c>
      <c r="AC21" s="264">
        <f t="shared" si="29"/>
        <v>0</v>
      </c>
      <c r="AD21" s="264">
        <f t="shared" si="30"/>
        <v>0</v>
      </c>
      <c r="AE21" s="264">
        <f t="shared" si="31"/>
        <v>0</v>
      </c>
      <c r="AF21" s="264">
        <f t="shared" si="32"/>
        <v>0</v>
      </c>
      <c r="AG21" s="264">
        <f t="shared" si="33"/>
        <v>0</v>
      </c>
      <c r="AH21" s="264">
        <f t="shared" si="34"/>
        <v>0</v>
      </c>
      <c r="AI21" s="265">
        <f t="shared" si="35"/>
        <v>0</v>
      </c>
      <c r="AJ21" s="263">
        <f t="shared" si="36"/>
        <v>0</v>
      </c>
      <c r="AK21" s="88"/>
      <c r="AL21" s="88"/>
      <c r="AM21" s="88"/>
      <c r="AN21" s="88"/>
      <c r="AO21" s="88"/>
      <c r="AP21" s="88"/>
      <c r="AQ21" s="260"/>
      <c r="AR21" s="266">
        <f t="shared" si="37"/>
        <v>0</v>
      </c>
      <c r="AS21" s="88"/>
      <c r="AT21" s="88"/>
      <c r="AU21" s="88"/>
      <c r="AV21" s="88"/>
      <c r="AW21" s="88"/>
      <c r="AX21" s="88"/>
      <c r="AY21" s="260"/>
      <c r="AZ21" s="266">
        <f t="shared" si="38"/>
        <v>0</v>
      </c>
      <c r="BA21" s="88"/>
      <c r="BB21" s="88"/>
      <c r="BC21" s="88"/>
      <c r="BD21" s="88"/>
      <c r="BE21" s="88"/>
      <c r="BF21" s="88"/>
      <c r="BG21" s="260"/>
      <c r="BH21" s="266">
        <f t="shared" si="39"/>
        <v>0</v>
      </c>
      <c r="BI21" s="264">
        <f t="shared" si="40"/>
        <v>0</v>
      </c>
      <c r="BJ21" s="264">
        <f t="shared" si="41"/>
        <v>0</v>
      </c>
      <c r="BK21" s="264">
        <f t="shared" si="42"/>
        <v>0</v>
      </c>
      <c r="BL21" s="264">
        <f t="shared" si="43"/>
        <v>0</v>
      </c>
      <c r="BM21" s="264">
        <f t="shared" si="44"/>
        <v>0</v>
      </c>
      <c r="BN21" s="264">
        <f t="shared" si="45"/>
        <v>0</v>
      </c>
      <c r="BO21" s="265">
        <f t="shared" si="46"/>
        <v>0</v>
      </c>
    </row>
    <row r="22" spans="1:67" x14ac:dyDescent="0.2">
      <c r="A22" s="258"/>
      <c r="B22" s="259"/>
      <c r="C22" s="258"/>
      <c r="D22" s="255">
        <f t="shared" si="11"/>
        <v>0</v>
      </c>
      <c r="E22" s="252"/>
      <c r="F22" s="88"/>
      <c r="G22" s="88"/>
      <c r="H22" s="88"/>
      <c r="I22" s="88"/>
      <c r="J22" s="88"/>
      <c r="K22" s="260"/>
      <c r="L22" s="257">
        <f t="shared" si="12"/>
        <v>0</v>
      </c>
      <c r="M22" s="261"/>
      <c r="N22" s="88"/>
      <c r="O22" s="88"/>
      <c r="P22" s="88"/>
      <c r="Q22" s="88"/>
      <c r="R22" s="88"/>
      <c r="S22" s="262"/>
      <c r="T22" s="263">
        <f t="shared" si="20"/>
        <v>0</v>
      </c>
      <c r="U22" s="264">
        <f t="shared" si="21"/>
        <v>0</v>
      </c>
      <c r="V22" s="264">
        <f t="shared" si="22"/>
        <v>0</v>
      </c>
      <c r="W22" s="264">
        <f t="shared" si="23"/>
        <v>0</v>
      </c>
      <c r="X22" s="264">
        <f t="shared" si="24"/>
        <v>0</v>
      </c>
      <c r="Y22" s="264">
        <f t="shared" si="25"/>
        <v>0</v>
      </c>
      <c r="Z22" s="264">
        <f t="shared" si="26"/>
        <v>0</v>
      </c>
      <c r="AA22" s="265">
        <f t="shared" si="27"/>
        <v>0</v>
      </c>
      <c r="AB22" s="263">
        <f t="shared" si="28"/>
        <v>0</v>
      </c>
      <c r="AC22" s="264">
        <f t="shared" si="29"/>
        <v>0</v>
      </c>
      <c r="AD22" s="264">
        <f t="shared" si="30"/>
        <v>0</v>
      </c>
      <c r="AE22" s="264">
        <f t="shared" si="31"/>
        <v>0</v>
      </c>
      <c r="AF22" s="264">
        <f t="shared" si="32"/>
        <v>0</v>
      </c>
      <c r="AG22" s="264">
        <f t="shared" si="33"/>
        <v>0</v>
      </c>
      <c r="AH22" s="264">
        <f t="shared" si="34"/>
        <v>0</v>
      </c>
      <c r="AI22" s="265">
        <f t="shared" si="35"/>
        <v>0</v>
      </c>
      <c r="AJ22" s="263">
        <f t="shared" si="36"/>
        <v>0</v>
      </c>
      <c r="AK22" s="88"/>
      <c r="AL22" s="88"/>
      <c r="AM22" s="88"/>
      <c r="AN22" s="88"/>
      <c r="AO22" s="88"/>
      <c r="AP22" s="88"/>
      <c r="AQ22" s="260"/>
      <c r="AR22" s="266">
        <f t="shared" si="37"/>
        <v>0</v>
      </c>
      <c r="AS22" s="88"/>
      <c r="AT22" s="88"/>
      <c r="AU22" s="88"/>
      <c r="AV22" s="88"/>
      <c r="AW22" s="88"/>
      <c r="AX22" s="88"/>
      <c r="AY22" s="260"/>
      <c r="AZ22" s="266">
        <f t="shared" si="38"/>
        <v>0</v>
      </c>
      <c r="BA22" s="88"/>
      <c r="BB22" s="88"/>
      <c r="BC22" s="88"/>
      <c r="BD22" s="88"/>
      <c r="BE22" s="88"/>
      <c r="BF22" s="88"/>
      <c r="BG22" s="260"/>
      <c r="BH22" s="266">
        <f t="shared" si="39"/>
        <v>0</v>
      </c>
      <c r="BI22" s="264">
        <f t="shared" si="40"/>
        <v>0</v>
      </c>
      <c r="BJ22" s="264">
        <f t="shared" si="41"/>
        <v>0</v>
      </c>
      <c r="BK22" s="264">
        <f t="shared" si="42"/>
        <v>0</v>
      </c>
      <c r="BL22" s="264">
        <f t="shared" si="43"/>
        <v>0</v>
      </c>
      <c r="BM22" s="264">
        <f t="shared" si="44"/>
        <v>0</v>
      </c>
      <c r="BN22" s="264">
        <f t="shared" si="45"/>
        <v>0</v>
      </c>
      <c r="BO22" s="265">
        <f t="shared" si="46"/>
        <v>0</v>
      </c>
    </row>
    <row r="23" spans="1:67" x14ac:dyDescent="0.2">
      <c r="A23" s="258"/>
      <c r="B23" s="259"/>
      <c r="C23" s="258"/>
      <c r="D23" s="255">
        <f t="shared" si="11"/>
        <v>0</v>
      </c>
      <c r="E23" s="252"/>
      <c r="F23" s="88"/>
      <c r="G23" s="88"/>
      <c r="H23" s="88"/>
      <c r="I23" s="88"/>
      <c r="J23" s="88"/>
      <c r="K23" s="260"/>
      <c r="L23" s="257">
        <f t="shared" si="12"/>
        <v>0</v>
      </c>
      <c r="M23" s="261"/>
      <c r="N23" s="88"/>
      <c r="O23" s="88"/>
      <c r="P23" s="88"/>
      <c r="Q23" s="88"/>
      <c r="R23" s="88"/>
      <c r="S23" s="262"/>
      <c r="T23" s="263">
        <f t="shared" si="20"/>
        <v>0</v>
      </c>
      <c r="U23" s="264">
        <f t="shared" si="21"/>
        <v>0</v>
      </c>
      <c r="V23" s="264">
        <f t="shared" si="22"/>
        <v>0</v>
      </c>
      <c r="W23" s="264">
        <f t="shared" si="23"/>
        <v>0</v>
      </c>
      <c r="X23" s="264">
        <f t="shared" si="24"/>
        <v>0</v>
      </c>
      <c r="Y23" s="264">
        <f t="shared" si="25"/>
        <v>0</v>
      </c>
      <c r="Z23" s="264">
        <f t="shared" si="26"/>
        <v>0</v>
      </c>
      <c r="AA23" s="265">
        <f t="shared" si="27"/>
        <v>0</v>
      </c>
      <c r="AB23" s="263">
        <f t="shared" si="28"/>
        <v>0</v>
      </c>
      <c r="AC23" s="264">
        <f t="shared" si="29"/>
        <v>0</v>
      </c>
      <c r="AD23" s="264">
        <f t="shared" si="30"/>
        <v>0</v>
      </c>
      <c r="AE23" s="264">
        <f t="shared" si="31"/>
        <v>0</v>
      </c>
      <c r="AF23" s="264">
        <f t="shared" si="32"/>
        <v>0</v>
      </c>
      <c r="AG23" s="264">
        <f t="shared" si="33"/>
        <v>0</v>
      </c>
      <c r="AH23" s="264">
        <f t="shared" si="34"/>
        <v>0</v>
      </c>
      <c r="AI23" s="265">
        <f t="shared" si="35"/>
        <v>0</v>
      </c>
      <c r="AJ23" s="263">
        <f t="shared" si="36"/>
        <v>0</v>
      </c>
      <c r="AK23" s="88"/>
      <c r="AL23" s="88"/>
      <c r="AM23" s="88"/>
      <c r="AN23" s="88"/>
      <c r="AO23" s="88"/>
      <c r="AP23" s="88"/>
      <c r="AQ23" s="260"/>
      <c r="AR23" s="266">
        <f t="shared" si="37"/>
        <v>0</v>
      </c>
      <c r="AS23" s="88"/>
      <c r="AT23" s="88"/>
      <c r="AU23" s="88"/>
      <c r="AV23" s="88"/>
      <c r="AW23" s="88"/>
      <c r="AX23" s="88"/>
      <c r="AY23" s="260"/>
      <c r="AZ23" s="266">
        <f t="shared" si="38"/>
        <v>0</v>
      </c>
      <c r="BA23" s="88"/>
      <c r="BB23" s="88"/>
      <c r="BC23" s="88"/>
      <c r="BD23" s="88"/>
      <c r="BE23" s="88"/>
      <c r="BF23" s="88"/>
      <c r="BG23" s="260"/>
      <c r="BH23" s="266">
        <f t="shared" si="39"/>
        <v>0</v>
      </c>
      <c r="BI23" s="264">
        <f t="shared" si="40"/>
        <v>0</v>
      </c>
      <c r="BJ23" s="264">
        <f t="shared" si="41"/>
        <v>0</v>
      </c>
      <c r="BK23" s="264">
        <f t="shared" si="42"/>
        <v>0</v>
      </c>
      <c r="BL23" s="264">
        <f t="shared" si="43"/>
        <v>0</v>
      </c>
      <c r="BM23" s="264">
        <f t="shared" si="44"/>
        <v>0</v>
      </c>
      <c r="BN23" s="264">
        <f t="shared" si="45"/>
        <v>0</v>
      </c>
      <c r="BO23" s="265">
        <f t="shared" si="46"/>
        <v>0</v>
      </c>
    </row>
    <row r="24" spans="1:67" x14ac:dyDescent="0.2">
      <c r="A24" s="258"/>
      <c r="B24" s="259"/>
      <c r="C24" s="258"/>
      <c r="D24" s="255">
        <f t="shared" si="11"/>
        <v>0</v>
      </c>
      <c r="E24" s="252"/>
      <c r="F24" s="88"/>
      <c r="G24" s="88"/>
      <c r="H24" s="88"/>
      <c r="I24" s="88"/>
      <c r="J24" s="88"/>
      <c r="K24" s="260"/>
      <c r="L24" s="257">
        <f t="shared" si="12"/>
        <v>0</v>
      </c>
      <c r="M24" s="261"/>
      <c r="N24" s="88"/>
      <c r="O24" s="88"/>
      <c r="P24" s="88"/>
      <c r="Q24" s="88"/>
      <c r="R24" s="88"/>
      <c r="S24" s="262"/>
      <c r="T24" s="263">
        <f t="shared" si="20"/>
        <v>0</v>
      </c>
      <c r="U24" s="264">
        <f t="shared" si="21"/>
        <v>0</v>
      </c>
      <c r="V24" s="264">
        <f t="shared" si="22"/>
        <v>0</v>
      </c>
      <c r="W24" s="264">
        <f t="shared" si="23"/>
        <v>0</v>
      </c>
      <c r="X24" s="264">
        <f t="shared" si="24"/>
        <v>0</v>
      </c>
      <c r="Y24" s="264">
        <f t="shared" si="25"/>
        <v>0</v>
      </c>
      <c r="Z24" s="264">
        <f t="shared" si="26"/>
        <v>0</v>
      </c>
      <c r="AA24" s="265">
        <f t="shared" si="27"/>
        <v>0</v>
      </c>
      <c r="AB24" s="263">
        <f t="shared" si="28"/>
        <v>0</v>
      </c>
      <c r="AC24" s="264">
        <f t="shared" si="29"/>
        <v>0</v>
      </c>
      <c r="AD24" s="264">
        <f t="shared" si="30"/>
        <v>0</v>
      </c>
      <c r="AE24" s="264">
        <f t="shared" si="31"/>
        <v>0</v>
      </c>
      <c r="AF24" s="264">
        <f t="shared" si="32"/>
        <v>0</v>
      </c>
      <c r="AG24" s="264">
        <f t="shared" si="33"/>
        <v>0</v>
      </c>
      <c r="AH24" s="264">
        <f t="shared" si="34"/>
        <v>0</v>
      </c>
      <c r="AI24" s="265">
        <f t="shared" si="35"/>
        <v>0</v>
      </c>
      <c r="AJ24" s="263">
        <f t="shared" si="36"/>
        <v>0</v>
      </c>
      <c r="AK24" s="88"/>
      <c r="AL24" s="88"/>
      <c r="AM24" s="88"/>
      <c r="AN24" s="88"/>
      <c r="AO24" s="88"/>
      <c r="AP24" s="88"/>
      <c r="AQ24" s="260"/>
      <c r="AR24" s="266">
        <f t="shared" si="37"/>
        <v>0</v>
      </c>
      <c r="AS24" s="88"/>
      <c r="AT24" s="88"/>
      <c r="AU24" s="88"/>
      <c r="AV24" s="88"/>
      <c r="AW24" s="88"/>
      <c r="AX24" s="88"/>
      <c r="AY24" s="260"/>
      <c r="AZ24" s="266">
        <f t="shared" si="38"/>
        <v>0</v>
      </c>
      <c r="BA24" s="88"/>
      <c r="BB24" s="88"/>
      <c r="BC24" s="88"/>
      <c r="BD24" s="88"/>
      <c r="BE24" s="88"/>
      <c r="BF24" s="88"/>
      <c r="BG24" s="260"/>
      <c r="BH24" s="266">
        <f t="shared" si="39"/>
        <v>0</v>
      </c>
      <c r="BI24" s="264">
        <f t="shared" si="40"/>
        <v>0</v>
      </c>
      <c r="BJ24" s="264">
        <f t="shared" si="41"/>
        <v>0</v>
      </c>
      <c r="BK24" s="264">
        <f t="shared" si="42"/>
        <v>0</v>
      </c>
      <c r="BL24" s="264">
        <f t="shared" si="43"/>
        <v>0</v>
      </c>
      <c r="BM24" s="264">
        <f t="shared" si="44"/>
        <v>0</v>
      </c>
      <c r="BN24" s="264">
        <f t="shared" si="45"/>
        <v>0</v>
      </c>
      <c r="BO24" s="265">
        <f t="shared" si="46"/>
        <v>0</v>
      </c>
    </row>
    <row r="25" spans="1:67" x14ac:dyDescent="0.2">
      <c r="A25" s="258"/>
      <c r="B25" s="259"/>
      <c r="C25" s="258"/>
      <c r="D25" s="255">
        <f t="shared" si="11"/>
        <v>0</v>
      </c>
      <c r="E25" s="252"/>
      <c r="F25" s="88"/>
      <c r="G25" s="88"/>
      <c r="H25" s="88"/>
      <c r="I25" s="88"/>
      <c r="J25" s="88"/>
      <c r="K25" s="260"/>
      <c r="L25" s="257">
        <f t="shared" si="12"/>
        <v>0</v>
      </c>
      <c r="M25" s="261"/>
      <c r="N25" s="88"/>
      <c r="O25" s="88"/>
      <c r="P25" s="88"/>
      <c r="Q25" s="88"/>
      <c r="R25" s="88"/>
      <c r="S25" s="262"/>
      <c r="T25" s="263">
        <f t="shared" si="20"/>
        <v>0</v>
      </c>
      <c r="U25" s="264">
        <f t="shared" si="21"/>
        <v>0</v>
      </c>
      <c r="V25" s="264">
        <f t="shared" si="22"/>
        <v>0</v>
      </c>
      <c r="W25" s="264">
        <f t="shared" si="23"/>
        <v>0</v>
      </c>
      <c r="X25" s="264">
        <f t="shared" si="24"/>
        <v>0</v>
      </c>
      <c r="Y25" s="264">
        <f t="shared" si="25"/>
        <v>0</v>
      </c>
      <c r="Z25" s="264">
        <f t="shared" si="26"/>
        <v>0</v>
      </c>
      <c r="AA25" s="265">
        <f t="shared" si="27"/>
        <v>0</v>
      </c>
      <c r="AB25" s="263">
        <f t="shared" si="28"/>
        <v>0</v>
      </c>
      <c r="AC25" s="264">
        <f t="shared" si="29"/>
        <v>0</v>
      </c>
      <c r="AD25" s="264">
        <f t="shared" si="30"/>
        <v>0</v>
      </c>
      <c r="AE25" s="264">
        <f t="shared" si="31"/>
        <v>0</v>
      </c>
      <c r="AF25" s="264">
        <f t="shared" si="32"/>
        <v>0</v>
      </c>
      <c r="AG25" s="264">
        <f t="shared" si="33"/>
        <v>0</v>
      </c>
      <c r="AH25" s="264">
        <f t="shared" si="34"/>
        <v>0</v>
      </c>
      <c r="AI25" s="265">
        <f t="shared" si="35"/>
        <v>0</v>
      </c>
      <c r="AJ25" s="263">
        <f t="shared" si="36"/>
        <v>0</v>
      </c>
      <c r="AK25" s="88"/>
      <c r="AL25" s="88"/>
      <c r="AM25" s="88"/>
      <c r="AN25" s="88"/>
      <c r="AO25" s="88"/>
      <c r="AP25" s="88"/>
      <c r="AQ25" s="260"/>
      <c r="AR25" s="266">
        <f t="shared" si="37"/>
        <v>0</v>
      </c>
      <c r="AS25" s="88"/>
      <c r="AT25" s="88"/>
      <c r="AU25" s="88"/>
      <c r="AV25" s="88"/>
      <c r="AW25" s="88"/>
      <c r="AX25" s="88"/>
      <c r="AY25" s="260"/>
      <c r="AZ25" s="266">
        <f t="shared" si="38"/>
        <v>0</v>
      </c>
      <c r="BA25" s="88"/>
      <c r="BB25" s="88"/>
      <c r="BC25" s="88"/>
      <c r="BD25" s="88"/>
      <c r="BE25" s="88"/>
      <c r="BF25" s="88"/>
      <c r="BG25" s="260"/>
      <c r="BH25" s="266">
        <f t="shared" si="39"/>
        <v>0</v>
      </c>
      <c r="BI25" s="264">
        <f t="shared" si="40"/>
        <v>0</v>
      </c>
      <c r="BJ25" s="264">
        <f t="shared" si="41"/>
        <v>0</v>
      </c>
      <c r="BK25" s="264">
        <f t="shared" si="42"/>
        <v>0</v>
      </c>
      <c r="BL25" s="264">
        <f t="shared" si="43"/>
        <v>0</v>
      </c>
      <c r="BM25" s="264">
        <f t="shared" si="44"/>
        <v>0</v>
      </c>
      <c r="BN25" s="264">
        <f t="shared" si="45"/>
        <v>0</v>
      </c>
      <c r="BO25" s="265">
        <f t="shared" si="46"/>
        <v>0</v>
      </c>
    </row>
    <row r="26" spans="1:67" x14ac:dyDescent="0.2">
      <c r="A26" s="258"/>
      <c r="B26" s="259"/>
      <c r="C26" s="258"/>
      <c r="D26" s="255">
        <f t="shared" si="11"/>
        <v>0</v>
      </c>
      <c r="E26" s="252"/>
      <c r="F26" s="88"/>
      <c r="G26" s="88"/>
      <c r="H26" s="88"/>
      <c r="I26" s="88"/>
      <c r="J26" s="88"/>
      <c r="K26" s="260"/>
      <c r="L26" s="257">
        <f t="shared" si="12"/>
        <v>0</v>
      </c>
      <c r="M26" s="261"/>
      <c r="N26" s="88"/>
      <c r="O26" s="88"/>
      <c r="P26" s="88"/>
      <c r="Q26" s="88"/>
      <c r="R26" s="88"/>
      <c r="S26" s="262"/>
      <c r="T26" s="263">
        <f t="shared" si="20"/>
        <v>0</v>
      </c>
      <c r="U26" s="264">
        <f t="shared" si="21"/>
        <v>0</v>
      </c>
      <c r="V26" s="264">
        <f t="shared" si="22"/>
        <v>0</v>
      </c>
      <c r="W26" s="264">
        <f t="shared" si="23"/>
        <v>0</v>
      </c>
      <c r="X26" s="264">
        <f t="shared" si="24"/>
        <v>0</v>
      </c>
      <c r="Y26" s="264">
        <f t="shared" si="25"/>
        <v>0</v>
      </c>
      <c r="Z26" s="264">
        <f t="shared" si="26"/>
        <v>0</v>
      </c>
      <c r="AA26" s="265">
        <f t="shared" si="27"/>
        <v>0</v>
      </c>
      <c r="AB26" s="263">
        <f t="shared" si="28"/>
        <v>0</v>
      </c>
      <c r="AC26" s="264">
        <f t="shared" si="29"/>
        <v>0</v>
      </c>
      <c r="AD26" s="264">
        <f t="shared" si="30"/>
        <v>0</v>
      </c>
      <c r="AE26" s="264">
        <f t="shared" si="31"/>
        <v>0</v>
      </c>
      <c r="AF26" s="264">
        <f t="shared" si="32"/>
        <v>0</v>
      </c>
      <c r="AG26" s="264">
        <f t="shared" si="33"/>
        <v>0</v>
      </c>
      <c r="AH26" s="264">
        <f t="shared" si="34"/>
        <v>0</v>
      </c>
      <c r="AI26" s="265">
        <f t="shared" si="35"/>
        <v>0</v>
      </c>
      <c r="AJ26" s="263">
        <f t="shared" si="36"/>
        <v>0</v>
      </c>
      <c r="AK26" s="88"/>
      <c r="AL26" s="88"/>
      <c r="AM26" s="88"/>
      <c r="AN26" s="88"/>
      <c r="AO26" s="88"/>
      <c r="AP26" s="88"/>
      <c r="AQ26" s="260"/>
      <c r="AR26" s="266">
        <f t="shared" si="37"/>
        <v>0</v>
      </c>
      <c r="AS26" s="88"/>
      <c r="AT26" s="88"/>
      <c r="AU26" s="88"/>
      <c r="AV26" s="88"/>
      <c r="AW26" s="88"/>
      <c r="AX26" s="88"/>
      <c r="AY26" s="260"/>
      <c r="AZ26" s="266">
        <f t="shared" si="38"/>
        <v>0</v>
      </c>
      <c r="BA26" s="88"/>
      <c r="BB26" s="88"/>
      <c r="BC26" s="88"/>
      <c r="BD26" s="88"/>
      <c r="BE26" s="88"/>
      <c r="BF26" s="88"/>
      <c r="BG26" s="260"/>
      <c r="BH26" s="266">
        <f t="shared" si="39"/>
        <v>0</v>
      </c>
      <c r="BI26" s="264">
        <f t="shared" si="40"/>
        <v>0</v>
      </c>
      <c r="BJ26" s="264">
        <f t="shared" si="41"/>
        <v>0</v>
      </c>
      <c r="BK26" s="264">
        <f t="shared" si="42"/>
        <v>0</v>
      </c>
      <c r="BL26" s="264">
        <f t="shared" si="43"/>
        <v>0</v>
      </c>
      <c r="BM26" s="264">
        <f t="shared" si="44"/>
        <v>0</v>
      </c>
      <c r="BN26" s="264">
        <f t="shared" si="45"/>
        <v>0</v>
      </c>
      <c r="BO26" s="265">
        <f t="shared" si="46"/>
        <v>0</v>
      </c>
    </row>
    <row r="27" spans="1:67" x14ac:dyDescent="0.2">
      <c r="A27" s="258"/>
      <c r="B27" s="259"/>
      <c r="C27" s="258"/>
      <c r="D27" s="255">
        <f t="shared" si="11"/>
        <v>0</v>
      </c>
      <c r="E27" s="252"/>
      <c r="F27" s="88"/>
      <c r="G27" s="88"/>
      <c r="H27" s="88"/>
      <c r="I27" s="88"/>
      <c r="J27" s="88"/>
      <c r="K27" s="260"/>
      <c r="L27" s="257">
        <f t="shared" si="12"/>
        <v>0</v>
      </c>
      <c r="M27" s="261"/>
      <c r="N27" s="88"/>
      <c r="O27" s="88"/>
      <c r="P27" s="88"/>
      <c r="Q27" s="88"/>
      <c r="R27" s="88"/>
      <c r="S27" s="262"/>
      <c r="T27" s="263">
        <f t="shared" si="20"/>
        <v>0</v>
      </c>
      <c r="U27" s="264">
        <f t="shared" si="21"/>
        <v>0</v>
      </c>
      <c r="V27" s="264">
        <f t="shared" si="22"/>
        <v>0</v>
      </c>
      <c r="W27" s="264">
        <f t="shared" si="23"/>
        <v>0</v>
      </c>
      <c r="X27" s="264">
        <f t="shared" si="24"/>
        <v>0</v>
      </c>
      <c r="Y27" s="264">
        <f t="shared" si="25"/>
        <v>0</v>
      </c>
      <c r="Z27" s="264">
        <f t="shared" si="26"/>
        <v>0</v>
      </c>
      <c r="AA27" s="265">
        <f t="shared" si="27"/>
        <v>0</v>
      </c>
      <c r="AB27" s="263">
        <f t="shared" si="28"/>
        <v>0</v>
      </c>
      <c r="AC27" s="264">
        <f t="shared" si="29"/>
        <v>0</v>
      </c>
      <c r="AD27" s="264">
        <f t="shared" si="30"/>
        <v>0</v>
      </c>
      <c r="AE27" s="264">
        <f t="shared" si="31"/>
        <v>0</v>
      </c>
      <c r="AF27" s="264">
        <f t="shared" si="32"/>
        <v>0</v>
      </c>
      <c r="AG27" s="264">
        <f t="shared" si="33"/>
        <v>0</v>
      </c>
      <c r="AH27" s="264">
        <f t="shared" si="34"/>
        <v>0</v>
      </c>
      <c r="AI27" s="265">
        <f t="shared" si="35"/>
        <v>0</v>
      </c>
      <c r="AJ27" s="263">
        <f t="shared" si="36"/>
        <v>0</v>
      </c>
      <c r="AK27" s="88"/>
      <c r="AL27" s="88"/>
      <c r="AM27" s="88"/>
      <c r="AN27" s="88"/>
      <c r="AO27" s="88"/>
      <c r="AP27" s="88"/>
      <c r="AQ27" s="260"/>
      <c r="AR27" s="266">
        <f t="shared" si="37"/>
        <v>0</v>
      </c>
      <c r="AS27" s="88"/>
      <c r="AT27" s="88"/>
      <c r="AU27" s="88"/>
      <c r="AV27" s="88"/>
      <c r="AW27" s="88"/>
      <c r="AX27" s="88"/>
      <c r="AY27" s="260"/>
      <c r="AZ27" s="266">
        <f t="shared" si="38"/>
        <v>0</v>
      </c>
      <c r="BA27" s="88"/>
      <c r="BB27" s="88"/>
      <c r="BC27" s="88"/>
      <c r="BD27" s="88"/>
      <c r="BE27" s="88"/>
      <c r="BF27" s="88"/>
      <c r="BG27" s="260"/>
      <c r="BH27" s="266">
        <f t="shared" si="39"/>
        <v>0</v>
      </c>
      <c r="BI27" s="264">
        <f t="shared" si="40"/>
        <v>0</v>
      </c>
      <c r="BJ27" s="264">
        <f t="shared" si="41"/>
        <v>0</v>
      </c>
      <c r="BK27" s="264">
        <f t="shared" si="42"/>
        <v>0</v>
      </c>
      <c r="BL27" s="264">
        <f t="shared" si="43"/>
        <v>0</v>
      </c>
      <c r="BM27" s="264">
        <f t="shared" si="44"/>
        <v>0</v>
      </c>
      <c r="BN27" s="264">
        <f t="shared" si="45"/>
        <v>0</v>
      </c>
      <c r="BO27" s="265">
        <f t="shared" si="46"/>
        <v>0</v>
      </c>
    </row>
    <row r="28" spans="1:67" x14ac:dyDescent="0.2">
      <c r="A28" s="258"/>
      <c r="B28" s="259"/>
      <c r="C28" s="258"/>
      <c r="D28" s="255">
        <f t="shared" si="11"/>
        <v>0</v>
      </c>
      <c r="E28" s="252"/>
      <c r="F28" s="88"/>
      <c r="G28" s="88"/>
      <c r="H28" s="88"/>
      <c r="I28" s="88"/>
      <c r="J28" s="88"/>
      <c r="K28" s="260"/>
      <c r="L28" s="257">
        <f t="shared" si="12"/>
        <v>0</v>
      </c>
      <c r="M28" s="261"/>
      <c r="N28" s="88"/>
      <c r="O28" s="88"/>
      <c r="P28" s="88"/>
      <c r="Q28" s="88"/>
      <c r="R28" s="88"/>
      <c r="S28" s="262"/>
      <c r="T28" s="263">
        <f t="shared" si="20"/>
        <v>0</v>
      </c>
      <c r="U28" s="264">
        <f t="shared" si="21"/>
        <v>0</v>
      </c>
      <c r="V28" s="264">
        <f t="shared" si="22"/>
        <v>0</v>
      </c>
      <c r="W28" s="264">
        <f t="shared" si="23"/>
        <v>0</v>
      </c>
      <c r="X28" s="264">
        <f t="shared" si="24"/>
        <v>0</v>
      </c>
      <c r="Y28" s="264">
        <f t="shared" si="25"/>
        <v>0</v>
      </c>
      <c r="Z28" s="264">
        <f t="shared" si="26"/>
        <v>0</v>
      </c>
      <c r="AA28" s="265">
        <f t="shared" si="27"/>
        <v>0</v>
      </c>
      <c r="AB28" s="263">
        <f t="shared" si="28"/>
        <v>0</v>
      </c>
      <c r="AC28" s="264">
        <f t="shared" si="29"/>
        <v>0</v>
      </c>
      <c r="AD28" s="264">
        <f t="shared" si="30"/>
        <v>0</v>
      </c>
      <c r="AE28" s="264">
        <f t="shared" si="31"/>
        <v>0</v>
      </c>
      <c r="AF28" s="264">
        <f t="shared" si="32"/>
        <v>0</v>
      </c>
      <c r="AG28" s="264">
        <f t="shared" si="33"/>
        <v>0</v>
      </c>
      <c r="AH28" s="264">
        <f t="shared" si="34"/>
        <v>0</v>
      </c>
      <c r="AI28" s="265">
        <f t="shared" si="35"/>
        <v>0</v>
      </c>
      <c r="AJ28" s="263">
        <f t="shared" si="36"/>
        <v>0</v>
      </c>
      <c r="AK28" s="88"/>
      <c r="AL28" s="88"/>
      <c r="AM28" s="88"/>
      <c r="AN28" s="88"/>
      <c r="AO28" s="88"/>
      <c r="AP28" s="88"/>
      <c r="AQ28" s="260"/>
      <c r="AR28" s="266">
        <f t="shared" si="37"/>
        <v>0</v>
      </c>
      <c r="AS28" s="88"/>
      <c r="AT28" s="88"/>
      <c r="AU28" s="88"/>
      <c r="AV28" s="88"/>
      <c r="AW28" s="88"/>
      <c r="AX28" s="88"/>
      <c r="AY28" s="260"/>
      <c r="AZ28" s="266">
        <f t="shared" si="38"/>
        <v>0</v>
      </c>
      <c r="BA28" s="88"/>
      <c r="BB28" s="88"/>
      <c r="BC28" s="88"/>
      <c r="BD28" s="88"/>
      <c r="BE28" s="88"/>
      <c r="BF28" s="88"/>
      <c r="BG28" s="260"/>
      <c r="BH28" s="266">
        <f t="shared" si="39"/>
        <v>0</v>
      </c>
      <c r="BI28" s="264">
        <f t="shared" si="40"/>
        <v>0</v>
      </c>
      <c r="BJ28" s="264">
        <f t="shared" si="41"/>
        <v>0</v>
      </c>
      <c r="BK28" s="264">
        <f t="shared" si="42"/>
        <v>0</v>
      </c>
      <c r="BL28" s="264">
        <f t="shared" si="43"/>
        <v>0</v>
      </c>
      <c r="BM28" s="264">
        <f t="shared" si="44"/>
        <v>0</v>
      </c>
      <c r="BN28" s="264">
        <f t="shared" si="45"/>
        <v>0</v>
      </c>
      <c r="BO28" s="265">
        <f t="shared" si="46"/>
        <v>0</v>
      </c>
    </row>
    <row r="29" spans="1:67" x14ac:dyDescent="0.2">
      <c r="A29" s="258"/>
      <c r="B29" s="259"/>
      <c r="C29" s="258"/>
      <c r="D29" s="255">
        <f t="shared" si="11"/>
        <v>0</v>
      </c>
      <c r="E29" s="252"/>
      <c r="F29" s="88"/>
      <c r="G29" s="88"/>
      <c r="H29" s="88"/>
      <c r="I29" s="88"/>
      <c r="J29" s="88"/>
      <c r="K29" s="260"/>
      <c r="L29" s="257">
        <f t="shared" si="12"/>
        <v>0</v>
      </c>
      <c r="M29" s="261"/>
      <c r="N29" s="88"/>
      <c r="O29" s="88"/>
      <c r="P29" s="88"/>
      <c r="Q29" s="88"/>
      <c r="R29" s="88"/>
      <c r="S29" s="262"/>
      <c r="T29" s="263">
        <f t="shared" si="20"/>
        <v>0</v>
      </c>
      <c r="U29" s="264">
        <f t="shared" si="21"/>
        <v>0</v>
      </c>
      <c r="V29" s="264">
        <f t="shared" si="22"/>
        <v>0</v>
      </c>
      <c r="W29" s="264">
        <f t="shared" si="23"/>
        <v>0</v>
      </c>
      <c r="X29" s="264">
        <f t="shared" si="24"/>
        <v>0</v>
      </c>
      <c r="Y29" s="264">
        <f t="shared" si="25"/>
        <v>0</v>
      </c>
      <c r="Z29" s="264">
        <f t="shared" si="26"/>
        <v>0</v>
      </c>
      <c r="AA29" s="265">
        <f t="shared" si="27"/>
        <v>0</v>
      </c>
      <c r="AB29" s="263">
        <f t="shared" si="28"/>
        <v>0</v>
      </c>
      <c r="AC29" s="264">
        <f t="shared" si="29"/>
        <v>0</v>
      </c>
      <c r="AD29" s="264">
        <f t="shared" si="30"/>
        <v>0</v>
      </c>
      <c r="AE29" s="264">
        <f t="shared" si="31"/>
        <v>0</v>
      </c>
      <c r="AF29" s="264">
        <f t="shared" si="32"/>
        <v>0</v>
      </c>
      <c r="AG29" s="264">
        <f t="shared" si="33"/>
        <v>0</v>
      </c>
      <c r="AH29" s="264">
        <f t="shared" si="34"/>
        <v>0</v>
      </c>
      <c r="AI29" s="265">
        <f t="shared" si="35"/>
        <v>0</v>
      </c>
      <c r="AJ29" s="263">
        <f t="shared" si="36"/>
        <v>0</v>
      </c>
      <c r="AK29" s="88"/>
      <c r="AL29" s="88"/>
      <c r="AM29" s="88"/>
      <c r="AN29" s="88"/>
      <c r="AO29" s="88"/>
      <c r="AP29" s="88"/>
      <c r="AQ29" s="260"/>
      <c r="AR29" s="266">
        <f t="shared" si="37"/>
        <v>0</v>
      </c>
      <c r="AS29" s="88"/>
      <c r="AT29" s="88"/>
      <c r="AU29" s="88"/>
      <c r="AV29" s="88"/>
      <c r="AW29" s="88"/>
      <c r="AX29" s="88"/>
      <c r="AY29" s="260"/>
      <c r="AZ29" s="266">
        <f t="shared" si="38"/>
        <v>0</v>
      </c>
      <c r="BA29" s="88"/>
      <c r="BB29" s="88"/>
      <c r="BC29" s="88"/>
      <c r="BD29" s="88"/>
      <c r="BE29" s="88"/>
      <c r="BF29" s="88"/>
      <c r="BG29" s="260"/>
      <c r="BH29" s="266">
        <f t="shared" si="39"/>
        <v>0</v>
      </c>
      <c r="BI29" s="264">
        <f t="shared" si="40"/>
        <v>0</v>
      </c>
      <c r="BJ29" s="264">
        <f t="shared" si="41"/>
        <v>0</v>
      </c>
      <c r="BK29" s="264">
        <f t="shared" si="42"/>
        <v>0</v>
      </c>
      <c r="BL29" s="264">
        <f t="shared" si="43"/>
        <v>0</v>
      </c>
      <c r="BM29" s="264">
        <f t="shared" si="44"/>
        <v>0</v>
      </c>
      <c r="BN29" s="264">
        <f t="shared" si="45"/>
        <v>0</v>
      </c>
      <c r="BO29" s="265">
        <f t="shared" si="46"/>
        <v>0</v>
      </c>
    </row>
    <row r="30" spans="1:67" x14ac:dyDescent="0.2">
      <c r="A30" s="258"/>
      <c r="B30" s="259"/>
      <c r="C30" s="258"/>
      <c r="D30" s="255">
        <f t="shared" si="11"/>
        <v>0</v>
      </c>
      <c r="E30" s="252"/>
      <c r="F30" s="88"/>
      <c r="G30" s="88"/>
      <c r="H30" s="88"/>
      <c r="I30" s="88"/>
      <c r="J30" s="88"/>
      <c r="K30" s="260"/>
      <c r="L30" s="257">
        <f t="shared" si="12"/>
        <v>0</v>
      </c>
      <c r="M30" s="261"/>
      <c r="N30" s="88"/>
      <c r="O30" s="88"/>
      <c r="P30" s="88"/>
      <c r="Q30" s="88"/>
      <c r="R30" s="88"/>
      <c r="S30" s="262"/>
      <c r="T30" s="263">
        <f>U30+V30+W30+X30+Y30+Z30+AA30</f>
        <v>0</v>
      </c>
      <c r="U30" s="264">
        <f t="shared" si="14"/>
        <v>0</v>
      </c>
      <c r="V30" s="264">
        <f t="shared" si="8"/>
        <v>0</v>
      </c>
      <c r="W30" s="264">
        <f t="shared" si="8"/>
        <v>0</v>
      </c>
      <c r="X30" s="264">
        <f t="shared" si="8"/>
        <v>0</v>
      </c>
      <c r="Y30" s="264">
        <f t="shared" si="8"/>
        <v>0</v>
      </c>
      <c r="Z30" s="264">
        <f t="shared" si="8"/>
        <v>0</v>
      </c>
      <c r="AA30" s="265">
        <f t="shared" si="8"/>
        <v>0</v>
      </c>
      <c r="AB30" s="263">
        <f t="shared" si="15"/>
        <v>0</v>
      </c>
      <c r="AC30" s="264">
        <f t="shared" si="9"/>
        <v>0</v>
      </c>
      <c r="AD30" s="264">
        <f t="shared" si="9"/>
        <v>0</v>
      </c>
      <c r="AE30" s="264">
        <f t="shared" si="9"/>
        <v>0</v>
      </c>
      <c r="AF30" s="264">
        <f t="shared" si="9"/>
        <v>0</v>
      </c>
      <c r="AG30" s="264">
        <f t="shared" si="9"/>
        <v>0</v>
      </c>
      <c r="AH30" s="264">
        <f t="shared" si="9"/>
        <v>0</v>
      </c>
      <c r="AI30" s="265">
        <f t="shared" si="9"/>
        <v>0</v>
      </c>
      <c r="AJ30" s="263">
        <f t="shared" si="16"/>
        <v>0</v>
      </c>
      <c r="AK30" s="88"/>
      <c r="AL30" s="88"/>
      <c r="AM30" s="88"/>
      <c r="AN30" s="88"/>
      <c r="AO30" s="88"/>
      <c r="AP30" s="88"/>
      <c r="AQ30" s="260"/>
      <c r="AR30" s="266">
        <f t="shared" si="18"/>
        <v>0</v>
      </c>
      <c r="AS30" s="88"/>
      <c r="AT30" s="88"/>
      <c r="AU30" s="88"/>
      <c r="AV30" s="88"/>
      <c r="AW30" s="88"/>
      <c r="AX30" s="88"/>
      <c r="AY30" s="260"/>
      <c r="AZ30" s="266">
        <f>BA30+BB30+BC30+BD30+BE30+BF30+BG30</f>
        <v>0</v>
      </c>
      <c r="BA30" s="88"/>
      <c r="BB30" s="88"/>
      <c r="BC30" s="88"/>
      <c r="BD30" s="88"/>
      <c r="BE30" s="88"/>
      <c r="BF30" s="88"/>
      <c r="BG30" s="260"/>
      <c r="BH30" s="266">
        <f t="shared" si="17"/>
        <v>0</v>
      </c>
      <c r="BI30" s="264">
        <f t="shared" si="10"/>
        <v>0</v>
      </c>
      <c r="BJ30" s="264">
        <f t="shared" si="10"/>
        <v>0</v>
      </c>
      <c r="BK30" s="264">
        <f t="shared" si="10"/>
        <v>0</v>
      </c>
      <c r="BL30" s="264">
        <f t="shared" si="10"/>
        <v>0</v>
      </c>
      <c r="BM30" s="264">
        <f t="shared" si="10"/>
        <v>0</v>
      </c>
      <c r="BN30" s="264">
        <f t="shared" si="10"/>
        <v>0</v>
      </c>
      <c r="BO30" s="265">
        <f t="shared" si="10"/>
        <v>0</v>
      </c>
    </row>
    <row r="31" spans="1:67" x14ac:dyDescent="0.2">
      <c r="A31" s="258"/>
      <c r="B31" s="259"/>
      <c r="C31" s="258"/>
      <c r="D31" s="255">
        <f t="shared" si="11"/>
        <v>0</v>
      </c>
      <c r="E31" s="252"/>
      <c r="F31" s="88"/>
      <c r="G31" s="88"/>
      <c r="H31" s="88"/>
      <c r="I31" s="88"/>
      <c r="J31" s="88"/>
      <c r="K31" s="260"/>
      <c r="L31" s="257">
        <f>M31+N31+O31+P31+Q31+R31+S31</f>
        <v>0</v>
      </c>
      <c r="M31" s="261"/>
      <c r="N31" s="88"/>
      <c r="O31" s="88"/>
      <c r="P31" s="88"/>
      <c r="Q31" s="88"/>
      <c r="R31" s="88"/>
      <c r="S31" s="262"/>
      <c r="T31" s="263">
        <f t="shared" si="13"/>
        <v>0</v>
      </c>
      <c r="U31" s="264">
        <f t="shared" si="14"/>
        <v>0</v>
      </c>
      <c r="V31" s="264">
        <f t="shared" si="8"/>
        <v>0</v>
      </c>
      <c r="W31" s="264">
        <f t="shared" si="8"/>
        <v>0</v>
      </c>
      <c r="X31" s="264">
        <f t="shared" si="8"/>
        <v>0</v>
      </c>
      <c r="Y31" s="264">
        <f t="shared" si="8"/>
        <v>0</v>
      </c>
      <c r="Z31" s="264">
        <f t="shared" si="8"/>
        <v>0</v>
      </c>
      <c r="AA31" s="265">
        <f t="shared" si="8"/>
        <v>0</v>
      </c>
      <c r="AB31" s="263">
        <f t="shared" si="15"/>
        <v>0</v>
      </c>
      <c r="AC31" s="264">
        <f t="shared" si="9"/>
        <v>0</v>
      </c>
      <c r="AD31" s="264">
        <f t="shared" si="9"/>
        <v>0</v>
      </c>
      <c r="AE31" s="264">
        <f t="shared" si="9"/>
        <v>0</v>
      </c>
      <c r="AF31" s="264">
        <f t="shared" si="9"/>
        <v>0</v>
      </c>
      <c r="AG31" s="264">
        <f t="shared" si="9"/>
        <v>0</v>
      </c>
      <c r="AH31" s="264">
        <f t="shared" si="9"/>
        <v>0</v>
      </c>
      <c r="AI31" s="265">
        <f t="shared" si="9"/>
        <v>0</v>
      </c>
      <c r="AJ31" s="263">
        <f t="shared" si="16"/>
        <v>0</v>
      </c>
      <c r="AK31" s="88"/>
      <c r="AL31" s="88"/>
      <c r="AM31" s="88"/>
      <c r="AN31" s="88"/>
      <c r="AO31" s="88"/>
      <c r="AP31" s="88"/>
      <c r="AQ31" s="260"/>
      <c r="AR31" s="266">
        <f t="shared" si="18"/>
        <v>0</v>
      </c>
      <c r="AS31" s="88"/>
      <c r="AT31" s="88"/>
      <c r="AU31" s="88"/>
      <c r="AV31" s="88"/>
      <c r="AW31" s="88"/>
      <c r="AX31" s="88"/>
      <c r="AY31" s="260"/>
      <c r="AZ31" s="266">
        <f t="shared" si="19"/>
        <v>0</v>
      </c>
      <c r="BA31" s="88"/>
      <c r="BB31" s="88"/>
      <c r="BC31" s="88"/>
      <c r="BD31" s="88"/>
      <c r="BE31" s="88"/>
      <c r="BF31" s="88"/>
      <c r="BG31" s="260"/>
      <c r="BH31" s="266">
        <f t="shared" si="17"/>
        <v>0</v>
      </c>
      <c r="BI31" s="264">
        <f t="shared" si="10"/>
        <v>0</v>
      </c>
      <c r="BJ31" s="264">
        <f t="shared" si="10"/>
        <v>0</v>
      </c>
      <c r="BK31" s="264">
        <f t="shared" si="10"/>
        <v>0</v>
      </c>
      <c r="BL31" s="264">
        <f t="shared" si="10"/>
        <v>0</v>
      </c>
      <c r="BM31" s="264">
        <f t="shared" si="10"/>
        <v>0</v>
      </c>
      <c r="BN31" s="264">
        <f t="shared" si="10"/>
        <v>0</v>
      </c>
      <c r="BO31" s="265">
        <f t="shared" si="10"/>
        <v>0</v>
      </c>
    </row>
    <row r="32" spans="1:67" x14ac:dyDescent="0.2">
      <c r="A32" s="258"/>
      <c r="B32" s="259"/>
      <c r="C32" s="258"/>
      <c r="D32" s="255">
        <f>E32+F32+G32+H32+I32+J32+K32</f>
        <v>0</v>
      </c>
      <c r="E32" s="252"/>
      <c r="F32" s="88"/>
      <c r="G32" s="88"/>
      <c r="H32" s="88"/>
      <c r="I32" s="88"/>
      <c r="J32" s="88"/>
      <c r="K32" s="260"/>
      <c r="L32" s="257">
        <f>M32+N32+O32+P32+Q32+R32+S32</f>
        <v>0</v>
      </c>
      <c r="M32" s="261"/>
      <c r="N32" s="88"/>
      <c r="O32" s="88"/>
      <c r="P32" s="88"/>
      <c r="Q32" s="88"/>
      <c r="R32" s="88"/>
      <c r="S32" s="262"/>
      <c r="T32" s="263">
        <f>U32+V32+W32+X32+Y32+Z32+AA32</f>
        <v>0</v>
      </c>
      <c r="U32" s="264">
        <f t="shared" si="14"/>
        <v>0</v>
      </c>
      <c r="V32" s="264">
        <f t="shared" si="8"/>
        <v>0</v>
      </c>
      <c r="W32" s="264">
        <f t="shared" si="8"/>
        <v>0</v>
      </c>
      <c r="X32" s="264">
        <f t="shared" si="8"/>
        <v>0</v>
      </c>
      <c r="Y32" s="264">
        <f t="shared" si="8"/>
        <v>0</v>
      </c>
      <c r="Z32" s="264">
        <f t="shared" si="8"/>
        <v>0</v>
      </c>
      <c r="AA32" s="265">
        <f t="shared" si="8"/>
        <v>0</v>
      </c>
      <c r="AB32" s="263">
        <f>AC32+AD32+AE32+AF32+AG32+AH32+AI32</f>
        <v>0</v>
      </c>
      <c r="AC32" s="264">
        <f t="shared" si="9"/>
        <v>0</v>
      </c>
      <c r="AD32" s="264">
        <f t="shared" si="9"/>
        <v>0</v>
      </c>
      <c r="AE32" s="264">
        <f t="shared" si="9"/>
        <v>0</v>
      </c>
      <c r="AF32" s="264">
        <f t="shared" si="9"/>
        <v>0</v>
      </c>
      <c r="AG32" s="264">
        <f t="shared" si="9"/>
        <v>0</v>
      </c>
      <c r="AH32" s="264">
        <f t="shared" si="9"/>
        <v>0</v>
      </c>
      <c r="AI32" s="265">
        <f t="shared" si="9"/>
        <v>0</v>
      </c>
      <c r="AJ32" s="263">
        <f>AK32+AL32+AM32+AN32+AO32+AP32+AQ32</f>
        <v>0</v>
      </c>
      <c r="AK32" s="88"/>
      <c r="AL32" s="88"/>
      <c r="AM32" s="88"/>
      <c r="AN32" s="88"/>
      <c r="AO32" s="88"/>
      <c r="AP32" s="88"/>
      <c r="AQ32" s="260"/>
      <c r="AR32" s="266">
        <f>AS32+AT32+AU32+AV32+AW32+AX32+AY32</f>
        <v>0</v>
      </c>
      <c r="AS32" s="88"/>
      <c r="AT32" s="88"/>
      <c r="AU32" s="88"/>
      <c r="AV32" s="88"/>
      <c r="AW32" s="88"/>
      <c r="AX32" s="88"/>
      <c r="AY32" s="260"/>
      <c r="AZ32" s="266">
        <f>BA32+BB32+BC32+BD32+BE32+BF32+BG32</f>
        <v>0</v>
      </c>
      <c r="BA32" s="88"/>
      <c r="BB32" s="88"/>
      <c r="BC32" s="88"/>
      <c r="BD32" s="88"/>
      <c r="BE32" s="88"/>
      <c r="BF32" s="88"/>
      <c r="BG32" s="260"/>
      <c r="BH32" s="266">
        <f>BI32+BJ32+BK32+BL32+BM32+BN32+BO32</f>
        <v>0</v>
      </c>
      <c r="BI32" s="264">
        <f t="shared" si="10"/>
        <v>0</v>
      </c>
      <c r="BJ32" s="264">
        <f t="shared" si="10"/>
        <v>0</v>
      </c>
      <c r="BK32" s="264">
        <f t="shared" si="10"/>
        <v>0</v>
      </c>
      <c r="BL32" s="264">
        <f t="shared" si="10"/>
        <v>0</v>
      </c>
      <c r="BM32" s="264">
        <f t="shared" si="10"/>
        <v>0</v>
      </c>
      <c r="BN32" s="264">
        <f t="shared" si="10"/>
        <v>0</v>
      </c>
      <c r="BO32" s="265">
        <f t="shared" si="10"/>
        <v>0</v>
      </c>
    </row>
    <row r="33" spans="1:67" x14ac:dyDescent="0.2">
      <c r="A33" s="258"/>
      <c r="B33" s="259"/>
      <c r="C33" s="258"/>
      <c r="D33" s="255">
        <f t="shared" si="11"/>
        <v>0</v>
      </c>
      <c r="E33" s="88"/>
      <c r="F33" s="88"/>
      <c r="G33" s="88"/>
      <c r="H33" s="88"/>
      <c r="I33" s="88"/>
      <c r="J33" s="88"/>
      <c r="K33" s="260"/>
      <c r="L33" s="257">
        <f t="shared" si="12"/>
        <v>0</v>
      </c>
      <c r="M33" s="261"/>
      <c r="N33" s="88"/>
      <c r="O33" s="88"/>
      <c r="P33" s="88"/>
      <c r="Q33" s="88"/>
      <c r="R33" s="88"/>
      <c r="S33" s="262"/>
      <c r="T33" s="263">
        <f t="shared" si="13"/>
        <v>0</v>
      </c>
      <c r="U33" s="264">
        <f t="shared" si="14"/>
        <v>0</v>
      </c>
      <c r="V33" s="264">
        <f t="shared" si="8"/>
        <v>0</v>
      </c>
      <c r="W33" s="264">
        <f t="shared" si="8"/>
        <v>0</v>
      </c>
      <c r="X33" s="264">
        <f t="shared" si="8"/>
        <v>0</v>
      </c>
      <c r="Y33" s="264">
        <f t="shared" si="8"/>
        <v>0</v>
      </c>
      <c r="Z33" s="264">
        <f t="shared" si="8"/>
        <v>0</v>
      </c>
      <c r="AA33" s="265">
        <f t="shared" si="8"/>
        <v>0</v>
      </c>
      <c r="AB33" s="263">
        <f t="shared" si="15"/>
        <v>0</v>
      </c>
      <c r="AC33" s="264">
        <f t="shared" si="9"/>
        <v>0</v>
      </c>
      <c r="AD33" s="264">
        <f t="shared" si="9"/>
        <v>0</v>
      </c>
      <c r="AE33" s="264">
        <f t="shared" si="9"/>
        <v>0</v>
      </c>
      <c r="AF33" s="264">
        <f t="shared" si="9"/>
        <v>0</v>
      </c>
      <c r="AG33" s="264">
        <f t="shared" si="9"/>
        <v>0</v>
      </c>
      <c r="AH33" s="264">
        <f t="shared" si="9"/>
        <v>0</v>
      </c>
      <c r="AI33" s="265">
        <f t="shared" si="9"/>
        <v>0</v>
      </c>
      <c r="AJ33" s="263">
        <f t="shared" si="16"/>
        <v>0</v>
      </c>
      <c r="AK33" s="88"/>
      <c r="AL33" s="88"/>
      <c r="AM33" s="88"/>
      <c r="AN33" s="88"/>
      <c r="AO33" s="88"/>
      <c r="AP33" s="88"/>
      <c r="AQ33" s="260"/>
      <c r="AR33" s="266">
        <f t="shared" si="18"/>
        <v>0</v>
      </c>
      <c r="AS33" s="88"/>
      <c r="AT33" s="88"/>
      <c r="AU33" s="88"/>
      <c r="AV33" s="88"/>
      <c r="AW33" s="88"/>
      <c r="AX33" s="88"/>
      <c r="AY33" s="260"/>
      <c r="AZ33" s="266">
        <f t="shared" si="19"/>
        <v>0</v>
      </c>
      <c r="BA33" s="88"/>
      <c r="BB33" s="88"/>
      <c r="BC33" s="88"/>
      <c r="BD33" s="88"/>
      <c r="BE33" s="88"/>
      <c r="BF33" s="88"/>
      <c r="BG33" s="260"/>
      <c r="BH33" s="266">
        <f t="shared" si="17"/>
        <v>0</v>
      </c>
      <c r="BI33" s="264">
        <f t="shared" si="10"/>
        <v>0</v>
      </c>
      <c r="BJ33" s="264">
        <f t="shared" si="10"/>
        <v>0</v>
      </c>
      <c r="BK33" s="264">
        <f t="shared" si="10"/>
        <v>0</v>
      </c>
      <c r="BL33" s="264">
        <f t="shared" si="10"/>
        <v>0</v>
      </c>
      <c r="BM33" s="264">
        <f t="shared" si="10"/>
        <v>0</v>
      </c>
      <c r="BN33" s="264">
        <f t="shared" si="10"/>
        <v>0</v>
      </c>
      <c r="BO33" s="265">
        <f t="shared" si="10"/>
        <v>0</v>
      </c>
    </row>
    <row r="34" spans="1:67" x14ac:dyDescent="0.2">
      <c r="A34" s="258"/>
      <c r="B34" s="259"/>
      <c r="C34" s="258"/>
      <c r="D34" s="255">
        <f t="shared" si="11"/>
        <v>0</v>
      </c>
      <c r="E34" s="88"/>
      <c r="F34" s="88"/>
      <c r="G34" s="88"/>
      <c r="H34" s="88"/>
      <c r="I34" s="88"/>
      <c r="J34" s="88"/>
      <c r="K34" s="260"/>
      <c r="L34" s="257">
        <f t="shared" si="12"/>
        <v>0</v>
      </c>
      <c r="M34" s="261"/>
      <c r="N34" s="88"/>
      <c r="O34" s="88"/>
      <c r="P34" s="88"/>
      <c r="Q34" s="88"/>
      <c r="R34" s="88"/>
      <c r="S34" s="262"/>
      <c r="T34" s="263">
        <f t="shared" si="13"/>
        <v>0</v>
      </c>
      <c r="U34" s="264">
        <f t="shared" si="14"/>
        <v>0</v>
      </c>
      <c r="V34" s="264">
        <f t="shared" si="8"/>
        <v>0</v>
      </c>
      <c r="W34" s="264">
        <f t="shared" si="8"/>
        <v>0</v>
      </c>
      <c r="X34" s="264">
        <f t="shared" si="8"/>
        <v>0</v>
      </c>
      <c r="Y34" s="264">
        <f t="shared" si="8"/>
        <v>0</v>
      </c>
      <c r="Z34" s="264">
        <f t="shared" si="8"/>
        <v>0</v>
      </c>
      <c r="AA34" s="265">
        <f t="shared" si="8"/>
        <v>0</v>
      </c>
      <c r="AB34" s="263">
        <f t="shared" si="15"/>
        <v>0</v>
      </c>
      <c r="AC34" s="264">
        <f t="shared" si="9"/>
        <v>0</v>
      </c>
      <c r="AD34" s="264">
        <f t="shared" si="9"/>
        <v>0</v>
      </c>
      <c r="AE34" s="264">
        <f t="shared" si="9"/>
        <v>0</v>
      </c>
      <c r="AF34" s="264">
        <f t="shared" si="9"/>
        <v>0</v>
      </c>
      <c r="AG34" s="264">
        <f t="shared" si="9"/>
        <v>0</v>
      </c>
      <c r="AH34" s="264">
        <f t="shared" si="9"/>
        <v>0</v>
      </c>
      <c r="AI34" s="265">
        <f t="shared" si="9"/>
        <v>0</v>
      </c>
      <c r="AJ34" s="263">
        <f t="shared" si="16"/>
        <v>0</v>
      </c>
      <c r="AK34" s="88"/>
      <c r="AL34" s="88"/>
      <c r="AM34" s="88"/>
      <c r="AN34" s="88"/>
      <c r="AO34" s="88"/>
      <c r="AP34" s="88"/>
      <c r="AQ34" s="260"/>
      <c r="AR34" s="266">
        <f t="shared" si="18"/>
        <v>0</v>
      </c>
      <c r="AS34" s="88"/>
      <c r="AT34" s="88"/>
      <c r="AU34" s="88"/>
      <c r="AV34" s="88"/>
      <c r="AW34" s="88"/>
      <c r="AX34" s="88"/>
      <c r="AY34" s="260"/>
      <c r="AZ34" s="266">
        <f t="shared" si="19"/>
        <v>0</v>
      </c>
      <c r="BA34" s="88"/>
      <c r="BB34" s="88"/>
      <c r="BC34" s="88"/>
      <c r="BD34" s="88"/>
      <c r="BE34" s="88"/>
      <c r="BF34" s="88"/>
      <c r="BG34" s="260"/>
      <c r="BH34" s="266">
        <f t="shared" si="17"/>
        <v>0</v>
      </c>
      <c r="BI34" s="264">
        <f t="shared" si="10"/>
        <v>0</v>
      </c>
      <c r="BJ34" s="264">
        <f t="shared" si="10"/>
        <v>0</v>
      </c>
      <c r="BK34" s="264">
        <f t="shared" si="10"/>
        <v>0</v>
      </c>
      <c r="BL34" s="264">
        <f t="shared" si="10"/>
        <v>0</v>
      </c>
      <c r="BM34" s="264">
        <f t="shared" si="10"/>
        <v>0</v>
      </c>
      <c r="BN34" s="264">
        <f t="shared" si="10"/>
        <v>0</v>
      </c>
      <c r="BO34" s="265">
        <f t="shared" si="10"/>
        <v>0</v>
      </c>
    </row>
    <row r="35" spans="1:67" x14ac:dyDescent="0.2">
      <c r="A35" s="258"/>
      <c r="B35" s="259"/>
      <c r="C35" s="258"/>
      <c r="D35" s="255">
        <f t="shared" si="11"/>
        <v>0</v>
      </c>
      <c r="E35" s="88"/>
      <c r="F35" s="88"/>
      <c r="G35" s="88"/>
      <c r="H35" s="88"/>
      <c r="I35" s="88"/>
      <c r="J35" s="88"/>
      <c r="K35" s="260"/>
      <c r="L35" s="257">
        <f t="shared" si="12"/>
        <v>0</v>
      </c>
      <c r="M35" s="261"/>
      <c r="N35" s="88"/>
      <c r="O35" s="88"/>
      <c r="P35" s="88"/>
      <c r="Q35" s="88"/>
      <c r="R35" s="88"/>
      <c r="S35" s="262"/>
      <c r="T35" s="263">
        <f t="shared" si="13"/>
        <v>0</v>
      </c>
      <c r="U35" s="264">
        <f t="shared" si="14"/>
        <v>0</v>
      </c>
      <c r="V35" s="264">
        <f t="shared" si="8"/>
        <v>0</v>
      </c>
      <c r="W35" s="264">
        <f t="shared" si="8"/>
        <v>0</v>
      </c>
      <c r="X35" s="264">
        <f t="shared" si="8"/>
        <v>0</v>
      </c>
      <c r="Y35" s="264">
        <f t="shared" si="8"/>
        <v>0</v>
      </c>
      <c r="Z35" s="264">
        <f t="shared" si="8"/>
        <v>0</v>
      </c>
      <c r="AA35" s="265">
        <f t="shared" si="8"/>
        <v>0</v>
      </c>
      <c r="AB35" s="263">
        <f t="shared" si="15"/>
        <v>0</v>
      </c>
      <c r="AC35" s="264">
        <f t="shared" si="9"/>
        <v>0</v>
      </c>
      <c r="AD35" s="264">
        <f t="shared" si="9"/>
        <v>0</v>
      </c>
      <c r="AE35" s="264">
        <f t="shared" si="9"/>
        <v>0</v>
      </c>
      <c r="AF35" s="264">
        <f t="shared" si="9"/>
        <v>0</v>
      </c>
      <c r="AG35" s="264">
        <f t="shared" si="9"/>
        <v>0</v>
      </c>
      <c r="AH35" s="264">
        <f t="shared" si="9"/>
        <v>0</v>
      </c>
      <c r="AI35" s="265">
        <f t="shared" si="9"/>
        <v>0</v>
      </c>
      <c r="AJ35" s="263">
        <f t="shared" si="16"/>
        <v>0</v>
      </c>
      <c r="AK35" s="88"/>
      <c r="AL35" s="88"/>
      <c r="AM35" s="88"/>
      <c r="AN35" s="88"/>
      <c r="AO35" s="88"/>
      <c r="AP35" s="88"/>
      <c r="AQ35" s="260"/>
      <c r="AR35" s="266">
        <f t="shared" si="18"/>
        <v>0</v>
      </c>
      <c r="AS35" s="88"/>
      <c r="AT35" s="88"/>
      <c r="AU35" s="88"/>
      <c r="AV35" s="88"/>
      <c r="AW35" s="88"/>
      <c r="AX35" s="88"/>
      <c r="AY35" s="260"/>
      <c r="AZ35" s="266">
        <f t="shared" si="19"/>
        <v>0</v>
      </c>
      <c r="BA35" s="88"/>
      <c r="BB35" s="88"/>
      <c r="BC35" s="88"/>
      <c r="BD35" s="88"/>
      <c r="BE35" s="88"/>
      <c r="BF35" s="88"/>
      <c r="BG35" s="260"/>
      <c r="BH35" s="266">
        <f t="shared" si="17"/>
        <v>0</v>
      </c>
      <c r="BI35" s="264">
        <f t="shared" si="10"/>
        <v>0</v>
      </c>
      <c r="BJ35" s="264">
        <f t="shared" si="10"/>
        <v>0</v>
      </c>
      <c r="BK35" s="264">
        <f t="shared" si="10"/>
        <v>0</v>
      </c>
      <c r="BL35" s="264">
        <f t="shared" si="10"/>
        <v>0</v>
      </c>
      <c r="BM35" s="264">
        <f t="shared" si="10"/>
        <v>0</v>
      </c>
      <c r="BN35" s="264">
        <f t="shared" si="10"/>
        <v>0</v>
      </c>
      <c r="BO35" s="265">
        <f t="shared" si="10"/>
        <v>0</v>
      </c>
    </row>
    <row r="36" spans="1:67" x14ac:dyDescent="0.2">
      <c r="A36" s="258"/>
      <c r="B36" s="259"/>
      <c r="C36" s="258"/>
      <c r="D36" s="255">
        <f t="shared" si="11"/>
        <v>0</v>
      </c>
      <c r="E36" s="88"/>
      <c r="F36" s="88"/>
      <c r="G36" s="88"/>
      <c r="H36" s="88"/>
      <c r="I36" s="88"/>
      <c r="J36" s="88"/>
      <c r="K36" s="260"/>
      <c r="L36" s="257">
        <f t="shared" si="12"/>
        <v>0</v>
      </c>
      <c r="M36" s="261"/>
      <c r="N36" s="88"/>
      <c r="O36" s="88"/>
      <c r="P36" s="88"/>
      <c r="Q36" s="88"/>
      <c r="R36" s="88"/>
      <c r="S36" s="262"/>
      <c r="T36" s="263">
        <f t="shared" si="13"/>
        <v>0</v>
      </c>
      <c r="U36" s="264">
        <f t="shared" si="14"/>
        <v>0</v>
      </c>
      <c r="V36" s="264">
        <f t="shared" si="8"/>
        <v>0</v>
      </c>
      <c r="W36" s="264">
        <f t="shared" si="8"/>
        <v>0</v>
      </c>
      <c r="X36" s="264">
        <f t="shared" si="8"/>
        <v>0</v>
      </c>
      <c r="Y36" s="264">
        <f t="shared" si="8"/>
        <v>0</v>
      </c>
      <c r="Z36" s="264">
        <f t="shared" si="8"/>
        <v>0</v>
      </c>
      <c r="AA36" s="265">
        <f t="shared" si="8"/>
        <v>0</v>
      </c>
      <c r="AB36" s="263">
        <f t="shared" si="15"/>
        <v>0</v>
      </c>
      <c r="AC36" s="264">
        <f t="shared" si="9"/>
        <v>0</v>
      </c>
      <c r="AD36" s="264">
        <f t="shared" si="9"/>
        <v>0</v>
      </c>
      <c r="AE36" s="264">
        <f t="shared" si="9"/>
        <v>0</v>
      </c>
      <c r="AF36" s="264">
        <f t="shared" si="9"/>
        <v>0</v>
      </c>
      <c r="AG36" s="264">
        <f t="shared" si="9"/>
        <v>0</v>
      </c>
      <c r="AH36" s="264">
        <f t="shared" si="9"/>
        <v>0</v>
      </c>
      <c r="AI36" s="265">
        <f t="shared" si="9"/>
        <v>0</v>
      </c>
      <c r="AJ36" s="263">
        <f t="shared" si="16"/>
        <v>0</v>
      </c>
      <c r="AK36" s="88"/>
      <c r="AL36" s="88"/>
      <c r="AM36" s="88"/>
      <c r="AN36" s="88"/>
      <c r="AO36" s="88"/>
      <c r="AP36" s="88"/>
      <c r="AQ36" s="260"/>
      <c r="AR36" s="266">
        <f t="shared" si="18"/>
        <v>0</v>
      </c>
      <c r="AS36" s="88"/>
      <c r="AT36" s="88"/>
      <c r="AU36" s="88"/>
      <c r="AV36" s="88"/>
      <c r="AW36" s="88"/>
      <c r="AX36" s="88"/>
      <c r="AY36" s="260"/>
      <c r="AZ36" s="266">
        <f t="shared" si="19"/>
        <v>0</v>
      </c>
      <c r="BA36" s="88"/>
      <c r="BB36" s="88"/>
      <c r="BC36" s="88"/>
      <c r="BD36" s="88"/>
      <c r="BE36" s="88"/>
      <c r="BF36" s="88"/>
      <c r="BG36" s="260"/>
      <c r="BH36" s="266">
        <f t="shared" si="17"/>
        <v>0</v>
      </c>
      <c r="BI36" s="264">
        <f t="shared" si="10"/>
        <v>0</v>
      </c>
      <c r="BJ36" s="264">
        <f t="shared" si="10"/>
        <v>0</v>
      </c>
      <c r="BK36" s="264">
        <f t="shared" si="10"/>
        <v>0</v>
      </c>
      <c r="BL36" s="264">
        <f t="shared" si="10"/>
        <v>0</v>
      </c>
      <c r="BM36" s="264">
        <f t="shared" si="10"/>
        <v>0</v>
      </c>
      <c r="BN36" s="264">
        <f t="shared" si="10"/>
        <v>0</v>
      </c>
      <c r="BO36" s="265">
        <f t="shared" si="10"/>
        <v>0</v>
      </c>
    </row>
    <row r="37" spans="1:67" x14ac:dyDescent="0.2">
      <c r="A37" s="258"/>
      <c r="B37" s="259"/>
      <c r="C37" s="258"/>
      <c r="D37" s="255">
        <f t="shared" si="11"/>
        <v>0</v>
      </c>
      <c r="E37" s="88"/>
      <c r="F37" s="88"/>
      <c r="G37" s="88"/>
      <c r="H37" s="88"/>
      <c r="I37" s="88"/>
      <c r="J37" s="88"/>
      <c r="K37" s="260"/>
      <c r="L37" s="257">
        <f t="shared" si="12"/>
        <v>0</v>
      </c>
      <c r="M37" s="261"/>
      <c r="N37" s="88"/>
      <c r="O37" s="88"/>
      <c r="P37" s="88"/>
      <c r="Q37" s="88"/>
      <c r="R37" s="88"/>
      <c r="S37" s="262"/>
      <c r="T37" s="263">
        <f t="shared" si="13"/>
        <v>0</v>
      </c>
      <c r="U37" s="264">
        <f t="shared" si="14"/>
        <v>0</v>
      </c>
      <c r="V37" s="264">
        <f t="shared" si="8"/>
        <v>0</v>
      </c>
      <c r="W37" s="264">
        <f t="shared" si="8"/>
        <v>0</v>
      </c>
      <c r="X37" s="264">
        <f t="shared" si="8"/>
        <v>0</v>
      </c>
      <c r="Y37" s="264">
        <f t="shared" si="8"/>
        <v>0</v>
      </c>
      <c r="Z37" s="264">
        <f t="shared" si="8"/>
        <v>0</v>
      </c>
      <c r="AA37" s="265">
        <f t="shared" si="8"/>
        <v>0</v>
      </c>
      <c r="AB37" s="263">
        <f t="shared" si="15"/>
        <v>0</v>
      </c>
      <c r="AC37" s="264">
        <f t="shared" si="9"/>
        <v>0</v>
      </c>
      <c r="AD37" s="264">
        <f t="shared" si="9"/>
        <v>0</v>
      </c>
      <c r="AE37" s="264">
        <f t="shared" si="9"/>
        <v>0</v>
      </c>
      <c r="AF37" s="264">
        <f t="shared" si="9"/>
        <v>0</v>
      </c>
      <c r="AG37" s="264">
        <f t="shared" si="9"/>
        <v>0</v>
      </c>
      <c r="AH37" s="264">
        <f t="shared" si="9"/>
        <v>0</v>
      </c>
      <c r="AI37" s="265">
        <f t="shared" si="9"/>
        <v>0</v>
      </c>
      <c r="AJ37" s="263">
        <f t="shared" si="16"/>
        <v>0</v>
      </c>
      <c r="AK37" s="88"/>
      <c r="AL37" s="88"/>
      <c r="AM37" s="88"/>
      <c r="AN37" s="88"/>
      <c r="AO37" s="88"/>
      <c r="AP37" s="88"/>
      <c r="AQ37" s="260"/>
      <c r="AR37" s="266">
        <f t="shared" si="18"/>
        <v>0</v>
      </c>
      <c r="AS37" s="88"/>
      <c r="AT37" s="88"/>
      <c r="AU37" s="88"/>
      <c r="AV37" s="88"/>
      <c r="AW37" s="88"/>
      <c r="AX37" s="88"/>
      <c r="AY37" s="260"/>
      <c r="AZ37" s="266">
        <f t="shared" si="19"/>
        <v>0</v>
      </c>
      <c r="BA37" s="88"/>
      <c r="BB37" s="88"/>
      <c r="BC37" s="88"/>
      <c r="BD37" s="88"/>
      <c r="BE37" s="88"/>
      <c r="BF37" s="88"/>
      <c r="BG37" s="260"/>
      <c r="BH37" s="266">
        <f t="shared" si="17"/>
        <v>0</v>
      </c>
      <c r="BI37" s="264">
        <f t="shared" si="10"/>
        <v>0</v>
      </c>
      <c r="BJ37" s="264">
        <f t="shared" si="10"/>
        <v>0</v>
      </c>
      <c r="BK37" s="264">
        <f t="shared" si="10"/>
        <v>0</v>
      </c>
      <c r="BL37" s="264">
        <f t="shared" si="10"/>
        <v>0</v>
      </c>
      <c r="BM37" s="264">
        <f t="shared" si="10"/>
        <v>0</v>
      </c>
      <c r="BN37" s="264">
        <f t="shared" si="10"/>
        <v>0</v>
      </c>
      <c r="BO37" s="265">
        <f t="shared" si="10"/>
        <v>0</v>
      </c>
    </row>
    <row r="38" spans="1:67" x14ac:dyDescent="0.2">
      <c r="A38" s="258"/>
      <c r="B38" s="259"/>
      <c r="C38" s="258"/>
      <c r="D38" s="255">
        <f t="shared" si="11"/>
        <v>0</v>
      </c>
      <c r="E38" s="88"/>
      <c r="F38" s="88"/>
      <c r="G38" s="88"/>
      <c r="H38" s="88"/>
      <c r="I38" s="88"/>
      <c r="J38" s="88"/>
      <c r="K38" s="260"/>
      <c r="L38" s="257">
        <f t="shared" si="12"/>
        <v>0</v>
      </c>
      <c r="M38" s="261"/>
      <c r="N38" s="88"/>
      <c r="O38" s="88"/>
      <c r="P38" s="88"/>
      <c r="Q38" s="88"/>
      <c r="R38" s="88"/>
      <c r="S38" s="262"/>
      <c r="T38" s="263">
        <f t="shared" si="13"/>
        <v>0</v>
      </c>
      <c r="U38" s="264">
        <f t="shared" si="14"/>
        <v>0</v>
      </c>
      <c r="V38" s="264">
        <f t="shared" si="8"/>
        <v>0</v>
      </c>
      <c r="W38" s="264">
        <f t="shared" si="8"/>
        <v>0</v>
      </c>
      <c r="X38" s="264">
        <f t="shared" si="8"/>
        <v>0</v>
      </c>
      <c r="Y38" s="264">
        <f t="shared" si="8"/>
        <v>0</v>
      </c>
      <c r="Z38" s="264">
        <f t="shared" si="8"/>
        <v>0</v>
      </c>
      <c r="AA38" s="265">
        <f t="shared" si="8"/>
        <v>0</v>
      </c>
      <c r="AB38" s="263">
        <f t="shared" si="15"/>
        <v>0</v>
      </c>
      <c r="AC38" s="264">
        <f t="shared" si="9"/>
        <v>0</v>
      </c>
      <c r="AD38" s="264">
        <f t="shared" si="9"/>
        <v>0</v>
      </c>
      <c r="AE38" s="264">
        <f t="shared" si="9"/>
        <v>0</v>
      </c>
      <c r="AF38" s="264">
        <f t="shared" si="9"/>
        <v>0</v>
      </c>
      <c r="AG38" s="264">
        <f t="shared" si="9"/>
        <v>0</v>
      </c>
      <c r="AH38" s="264">
        <f t="shared" si="9"/>
        <v>0</v>
      </c>
      <c r="AI38" s="265">
        <f t="shared" si="9"/>
        <v>0</v>
      </c>
      <c r="AJ38" s="263">
        <f t="shared" si="16"/>
        <v>0</v>
      </c>
      <c r="AK38" s="88"/>
      <c r="AL38" s="88"/>
      <c r="AM38" s="88"/>
      <c r="AN38" s="88"/>
      <c r="AO38" s="88"/>
      <c r="AP38" s="88"/>
      <c r="AQ38" s="260"/>
      <c r="AR38" s="266">
        <f t="shared" si="18"/>
        <v>0</v>
      </c>
      <c r="AS38" s="88"/>
      <c r="AT38" s="88"/>
      <c r="AU38" s="88"/>
      <c r="AV38" s="88"/>
      <c r="AW38" s="88"/>
      <c r="AX38" s="88"/>
      <c r="AY38" s="260"/>
      <c r="AZ38" s="266">
        <f t="shared" si="19"/>
        <v>0</v>
      </c>
      <c r="BA38" s="88"/>
      <c r="BB38" s="88"/>
      <c r="BC38" s="88"/>
      <c r="BD38" s="88"/>
      <c r="BE38" s="88"/>
      <c r="BF38" s="88"/>
      <c r="BG38" s="260"/>
      <c r="BH38" s="266">
        <f t="shared" si="17"/>
        <v>0</v>
      </c>
      <c r="BI38" s="264">
        <f t="shared" si="10"/>
        <v>0</v>
      </c>
      <c r="BJ38" s="264">
        <f t="shared" si="10"/>
        <v>0</v>
      </c>
      <c r="BK38" s="264">
        <f t="shared" si="10"/>
        <v>0</v>
      </c>
      <c r="BL38" s="264">
        <f t="shared" si="10"/>
        <v>0</v>
      </c>
      <c r="BM38" s="264">
        <f t="shared" si="10"/>
        <v>0</v>
      </c>
      <c r="BN38" s="264">
        <f t="shared" si="10"/>
        <v>0</v>
      </c>
      <c r="BO38" s="265">
        <f t="shared" si="10"/>
        <v>0</v>
      </c>
    </row>
    <row r="39" spans="1:67" x14ac:dyDescent="0.2">
      <c r="A39" s="258"/>
      <c r="B39" s="259"/>
      <c r="C39" s="258"/>
      <c r="D39" s="255">
        <f t="shared" si="11"/>
        <v>0</v>
      </c>
      <c r="E39" s="88"/>
      <c r="F39" s="88"/>
      <c r="G39" s="88"/>
      <c r="H39" s="88"/>
      <c r="I39" s="88"/>
      <c r="J39" s="88"/>
      <c r="K39" s="260"/>
      <c r="L39" s="257">
        <f t="shared" si="12"/>
        <v>0</v>
      </c>
      <c r="M39" s="261"/>
      <c r="N39" s="88"/>
      <c r="O39" s="88"/>
      <c r="P39" s="88"/>
      <c r="Q39" s="88"/>
      <c r="R39" s="88"/>
      <c r="S39" s="262"/>
      <c r="T39" s="263">
        <f t="shared" si="13"/>
        <v>0</v>
      </c>
      <c r="U39" s="264">
        <f t="shared" si="14"/>
        <v>0</v>
      </c>
      <c r="V39" s="264">
        <f t="shared" si="8"/>
        <v>0</v>
      </c>
      <c r="W39" s="264">
        <f t="shared" si="8"/>
        <v>0</v>
      </c>
      <c r="X39" s="264">
        <f t="shared" si="8"/>
        <v>0</v>
      </c>
      <c r="Y39" s="264">
        <f t="shared" si="8"/>
        <v>0</v>
      </c>
      <c r="Z39" s="264">
        <f t="shared" si="8"/>
        <v>0</v>
      </c>
      <c r="AA39" s="265">
        <f t="shared" si="8"/>
        <v>0</v>
      </c>
      <c r="AB39" s="263">
        <f t="shared" si="15"/>
        <v>0</v>
      </c>
      <c r="AC39" s="264">
        <f t="shared" si="9"/>
        <v>0</v>
      </c>
      <c r="AD39" s="264">
        <f t="shared" si="9"/>
        <v>0</v>
      </c>
      <c r="AE39" s="264">
        <f t="shared" si="9"/>
        <v>0</v>
      </c>
      <c r="AF39" s="264">
        <f t="shared" si="9"/>
        <v>0</v>
      </c>
      <c r="AG39" s="264">
        <f t="shared" si="9"/>
        <v>0</v>
      </c>
      <c r="AH39" s="264">
        <f t="shared" si="9"/>
        <v>0</v>
      </c>
      <c r="AI39" s="265">
        <f t="shared" si="9"/>
        <v>0</v>
      </c>
      <c r="AJ39" s="263">
        <f t="shared" si="16"/>
        <v>0</v>
      </c>
      <c r="AK39" s="88"/>
      <c r="AL39" s="88"/>
      <c r="AM39" s="88"/>
      <c r="AN39" s="88"/>
      <c r="AO39" s="88"/>
      <c r="AP39" s="88"/>
      <c r="AQ39" s="260"/>
      <c r="AR39" s="266">
        <f t="shared" si="18"/>
        <v>0</v>
      </c>
      <c r="AS39" s="88"/>
      <c r="AT39" s="88"/>
      <c r="AU39" s="88"/>
      <c r="AV39" s="88"/>
      <c r="AW39" s="88"/>
      <c r="AX39" s="88"/>
      <c r="AY39" s="260"/>
      <c r="AZ39" s="266">
        <f t="shared" si="19"/>
        <v>0</v>
      </c>
      <c r="BA39" s="88"/>
      <c r="BB39" s="88"/>
      <c r="BC39" s="88"/>
      <c r="BD39" s="88"/>
      <c r="BE39" s="88"/>
      <c r="BF39" s="88"/>
      <c r="BG39" s="260"/>
      <c r="BH39" s="266">
        <f t="shared" si="17"/>
        <v>0</v>
      </c>
      <c r="BI39" s="264">
        <f t="shared" si="10"/>
        <v>0</v>
      </c>
      <c r="BJ39" s="264">
        <f t="shared" si="10"/>
        <v>0</v>
      </c>
      <c r="BK39" s="264">
        <f t="shared" si="10"/>
        <v>0</v>
      </c>
      <c r="BL39" s="264">
        <f t="shared" si="10"/>
        <v>0</v>
      </c>
      <c r="BM39" s="264">
        <f t="shared" si="10"/>
        <v>0</v>
      </c>
      <c r="BN39" s="264">
        <f t="shared" si="10"/>
        <v>0</v>
      </c>
      <c r="BO39" s="265">
        <f t="shared" si="10"/>
        <v>0</v>
      </c>
    </row>
    <row r="40" spans="1:67" x14ac:dyDescent="0.2">
      <c r="A40" s="258"/>
      <c r="B40" s="259"/>
      <c r="C40" s="258"/>
      <c r="D40" s="255">
        <f t="shared" si="11"/>
        <v>0</v>
      </c>
      <c r="E40" s="88"/>
      <c r="F40" s="88"/>
      <c r="G40" s="88"/>
      <c r="H40" s="88"/>
      <c r="I40" s="88"/>
      <c r="J40" s="88"/>
      <c r="K40" s="260"/>
      <c r="L40" s="257">
        <f t="shared" si="12"/>
        <v>0</v>
      </c>
      <c r="M40" s="261"/>
      <c r="N40" s="88"/>
      <c r="O40" s="88"/>
      <c r="P40" s="88"/>
      <c r="Q40" s="88"/>
      <c r="R40" s="88"/>
      <c r="S40" s="262"/>
      <c r="T40" s="263">
        <f t="shared" si="13"/>
        <v>0</v>
      </c>
      <c r="U40" s="264">
        <f t="shared" si="14"/>
        <v>0</v>
      </c>
      <c r="V40" s="264">
        <f t="shared" si="8"/>
        <v>0</v>
      </c>
      <c r="W40" s="264">
        <f t="shared" si="8"/>
        <v>0</v>
      </c>
      <c r="X40" s="264">
        <f t="shared" si="8"/>
        <v>0</v>
      </c>
      <c r="Y40" s="264">
        <f t="shared" si="8"/>
        <v>0</v>
      </c>
      <c r="Z40" s="264">
        <f t="shared" si="8"/>
        <v>0</v>
      </c>
      <c r="AA40" s="265">
        <f t="shared" si="8"/>
        <v>0</v>
      </c>
      <c r="AB40" s="263">
        <f t="shared" si="15"/>
        <v>0</v>
      </c>
      <c r="AC40" s="264">
        <f t="shared" si="9"/>
        <v>0</v>
      </c>
      <c r="AD40" s="264">
        <f t="shared" si="9"/>
        <v>0</v>
      </c>
      <c r="AE40" s="264">
        <f t="shared" si="9"/>
        <v>0</v>
      </c>
      <c r="AF40" s="264">
        <f t="shared" si="9"/>
        <v>0</v>
      </c>
      <c r="AG40" s="264">
        <f t="shared" si="9"/>
        <v>0</v>
      </c>
      <c r="AH40" s="264">
        <f t="shared" si="9"/>
        <v>0</v>
      </c>
      <c r="AI40" s="265">
        <f t="shared" si="9"/>
        <v>0</v>
      </c>
      <c r="AJ40" s="263">
        <f t="shared" si="16"/>
        <v>0</v>
      </c>
      <c r="AK40" s="88"/>
      <c r="AL40" s="88"/>
      <c r="AM40" s="88"/>
      <c r="AN40" s="88"/>
      <c r="AO40" s="88"/>
      <c r="AP40" s="88"/>
      <c r="AQ40" s="260"/>
      <c r="AR40" s="266">
        <f t="shared" si="18"/>
        <v>0</v>
      </c>
      <c r="AS40" s="88"/>
      <c r="AT40" s="88"/>
      <c r="AU40" s="88"/>
      <c r="AV40" s="88"/>
      <c r="AW40" s="88"/>
      <c r="AX40" s="88"/>
      <c r="AY40" s="260"/>
      <c r="AZ40" s="266">
        <f t="shared" si="19"/>
        <v>0</v>
      </c>
      <c r="BA40" s="88"/>
      <c r="BB40" s="88"/>
      <c r="BC40" s="88"/>
      <c r="BD40" s="88"/>
      <c r="BE40" s="88"/>
      <c r="BF40" s="88"/>
      <c r="BG40" s="260"/>
      <c r="BH40" s="266">
        <f t="shared" si="17"/>
        <v>0</v>
      </c>
      <c r="BI40" s="264">
        <f t="shared" si="10"/>
        <v>0</v>
      </c>
      <c r="BJ40" s="264">
        <f t="shared" si="10"/>
        <v>0</v>
      </c>
      <c r="BK40" s="264">
        <f t="shared" si="10"/>
        <v>0</v>
      </c>
      <c r="BL40" s="264">
        <f t="shared" si="10"/>
        <v>0</v>
      </c>
      <c r="BM40" s="264">
        <f t="shared" si="10"/>
        <v>0</v>
      </c>
      <c r="BN40" s="264">
        <f t="shared" si="10"/>
        <v>0</v>
      </c>
      <c r="BO40" s="265">
        <f t="shared" si="10"/>
        <v>0</v>
      </c>
    </row>
    <row r="41" spans="1:67" x14ac:dyDescent="0.2">
      <c r="A41" s="258"/>
      <c r="B41" s="259"/>
      <c r="C41" s="258"/>
      <c r="D41" s="255">
        <f t="shared" si="11"/>
        <v>0</v>
      </c>
      <c r="E41" s="88"/>
      <c r="F41" s="88"/>
      <c r="G41" s="88"/>
      <c r="H41" s="88"/>
      <c r="I41" s="88"/>
      <c r="J41" s="88"/>
      <c r="K41" s="260"/>
      <c r="L41" s="257">
        <f t="shared" si="12"/>
        <v>0</v>
      </c>
      <c r="M41" s="261"/>
      <c r="N41" s="88"/>
      <c r="O41" s="88"/>
      <c r="P41" s="88"/>
      <c r="Q41" s="88"/>
      <c r="R41" s="88"/>
      <c r="S41" s="262"/>
      <c r="T41" s="263">
        <f t="shared" si="13"/>
        <v>0</v>
      </c>
      <c r="U41" s="264">
        <f t="shared" si="14"/>
        <v>0</v>
      </c>
      <c r="V41" s="264">
        <f t="shared" ref="V41:V48" si="47">F41+N41</f>
        <v>0</v>
      </c>
      <c r="W41" s="264">
        <f t="shared" ref="W41:W48" si="48">G41+O41</f>
        <v>0</v>
      </c>
      <c r="X41" s="264">
        <f t="shared" ref="X41:X48" si="49">H41+P41</f>
        <v>0</v>
      </c>
      <c r="Y41" s="264">
        <f t="shared" ref="Y41:Y48" si="50">I41+Q41</f>
        <v>0</v>
      </c>
      <c r="Z41" s="264">
        <f t="shared" ref="Z41:Z48" si="51">J41+R41</f>
        <v>0</v>
      </c>
      <c r="AA41" s="265">
        <f t="shared" ref="AA41:AA48" si="52">K41+S41</f>
        <v>0</v>
      </c>
      <c r="AB41" s="263">
        <f t="shared" si="15"/>
        <v>0</v>
      </c>
      <c r="AC41" s="264">
        <f t="shared" ref="AC41:AI48" si="53">AK41+AS41</f>
        <v>0</v>
      </c>
      <c r="AD41" s="264">
        <f t="shared" si="53"/>
        <v>0</v>
      </c>
      <c r="AE41" s="264">
        <f t="shared" si="53"/>
        <v>0</v>
      </c>
      <c r="AF41" s="264">
        <f t="shared" si="53"/>
        <v>0</v>
      </c>
      <c r="AG41" s="264">
        <f t="shared" si="53"/>
        <v>0</v>
      </c>
      <c r="AH41" s="264">
        <f t="shared" si="53"/>
        <v>0</v>
      </c>
      <c r="AI41" s="265">
        <f t="shared" si="53"/>
        <v>0</v>
      </c>
      <c r="AJ41" s="263">
        <f t="shared" si="16"/>
        <v>0</v>
      </c>
      <c r="AK41" s="88"/>
      <c r="AL41" s="88"/>
      <c r="AM41" s="88"/>
      <c r="AN41" s="88"/>
      <c r="AO41" s="88"/>
      <c r="AP41" s="88"/>
      <c r="AQ41" s="260"/>
      <c r="AR41" s="266">
        <f t="shared" si="18"/>
        <v>0</v>
      </c>
      <c r="AS41" s="88"/>
      <c r="AT41" s="88"/>
      <c r="AU41" s="88"/>
      <c r="AV41" s="88"/>
      <c r="AW41" s="88"/>
      <c r="AX41" s="88"/>
      <c r="AY41" s="260"/>
      <c r="AZ41" s="266">
        <f t="shared" si="19"/>
        <v>0</v>
      </c>
      <c r="BA41" s="88"/>
      <c r="BB41" s="88"/>
      <c r="BC41" s="88"/>
      <c r="BD41" s="88"/>
      <c r="BE41" s="88"/>
      <c r="BF41" s="88"/>
      <c r="BG41" s="260"/>
      <c r="BH41" s="266">
        <f t="shared" si="17"/>
        <v>0</v>
      </c>
      <c r="BI41" s="264">
        <f t="shared" ref="BI41:BO48" si="54">U41-AC41</f>
        <v>0</v>
      </c>
      <c r="BJ41" s="264">
        <f t="shared" si="54"/>
        <v>0</v>
      </c>
      <c r="BK41" s="264">
        <f t="shared" si="54"/>
        <v>0</v>
      </c>
      <c r="BL41" s="264">
        <f t="shared" si="54"/>
        <v>0</v>
      </c>
      <c r="BM41" s="264">
        <f t="shared" si="54"/>
        <v>0</v>
      </c>
      <c r="BN41" s="264">
        <f t="shared" si="54"/>
        <v>0</v>
      </c>
      <c r="BO41" s="265">
        <f t="shared" si="54"/>
        <v>0</v>
      </c>
    </row>
    <row r="42" spans="1:67" x14ac:dyDescent="0.2">
      <c r="A42" s="258"/>
      <c r="B42" s="259"/>
      <c r="C42" s="258"/>
      <c r="D42" s="255">
        <f t="shared" si="11"/>
        <v>0</v>
      </c>
      <c r="E42" s="88"/>
      <c r="F42" s="88"/>
      <c r="G42" s="88"/>
      <c r="H42" s="88"/>
      <c r="I42" s="88"/>
      <c r="J42" s="88"/>
      <c r="K42" s="260"/>
      <c r="L42" s="257">
        <f t="shared" si="12"/>
        <v>0</v>
      </c>
      <c r="M42" s="261"/>
      <c r="N42" s="88"/>
      <c r="O42" s="88"/>
      <c r="P42" s="88"/>
      <c r="Q42" s="88"/>
      <c r="R42" s="88"/>
      <c r="S42" s="262"/>
      <c r="T42" s="263">
        <f t="shared" si="13"/>
        <v>0</v>
      </c>
      <c r="U42" s="264">
        <f t="shared" si="14"/>
        <v>0</v>
      </c>
      <c r="V42" s="264">
        <f t="shared" si="47"/>
        <v>0</v>
      </c>
      <c r="W42" s="264">
        <f t="shared" si="48"/>
        <v>0</v>
      </c>
      <c r="X42" s="264">
        <f t="shared" si="49"/>
        <v>0</v>
      </c>
      <c r="Y42" s="264">
        <f t="shared" si="50"/>
        <v>0</v>
      </c>
      <c r="Z42" s="264">
        <f t="shared" si="51"/>
        <v>0</v>
      </c>
      <c r="AA42" s="265">
        <f t="shared" si="52"/>
        <v>0</v>
      </c>
      <c r="AB42" s="263">
        <f t="shared" si="15"/>
        <v>0</v>
      </c>
      <c r="AC42" s="264">
        <f t="shared" si="53"/>
        <v>0</v>
      </c>
      <c r="AD42" s="264">
        <f t="shared" si="53"/>
        <v>0</v>
      </c>
      <c r="AE42" s="264">
        <f t="shared" si="53"/>
        <v>0</v>
      </c>
      <c r="AF42" s="264">
        <f t="shared" si="53"/>
        <v>0</v>
      </c>
      <c r="AG42" s="264">
        <f t="shared" si="53"/>
        <v>0</v>
      </c>
      <c r="AH42" s="264">
        <f t="shared" si="53"/>
        <v>0</v>
      </c>
      <c r="AI42" s="265">
        <f t="shared" si="53"/>
        <v>0</v>
      </c>
      <c r="AJ42" s="263">
        <f t="shared" si="16"/>
        <v>0</v>
      </c>
      <c r="AK42" s="88"/>
      <c r="AL42" s="88"/>
      <c r="AM42" s="88"/>
      <c r="AN42" s="88"/>
      <c r="AO42" s="88"/>
      <c r="AP42" s="88"/>
      <c r="AQ42" s="260"/>
      <c r="AR42" s="266">
        <f t="shared" si="18"/>
        <v>0</v>
      </c>
      <c r="AS42" s="88"/>
      <c r="AT42" s="88"/>
      <c r="AU42" s="88"/>
      <c r="AV42" s="88"/>
      <c r="AW42" s="88"/>
      <c r="AX42" s="88"/>
      <c r="AY42" s="260"/>
      <c r="AZ42" s="266">
        <f t="shared" si="19"/>
        <v>0</v>
      </c>
      <c r="BA42" s="88"/>
      <c r="BB42" s="88"/>
      <c r="BC42" s="88"/>
      <c r="BD42" s="88"/>
      <c r="BE42" s="88"/>
      <c r="BF42" s="88"/>
      <c r="BG42" s="260"/>
      <c r="BH42" s="266">
        <f t="shared" si="17"/>
        <v>0</v>
      </c>
      <c r="BI42" s="264">
        <f t="shared" si="54"/>
        <v>0</v>
      </c>
      <c r="BJ42" s="264">
        <f t="shared" si="54"/>
        <v>0</v>
      </c>
      <c r="BK42" s="264">
        <f t="shared" si="54"/>
        <v>0</v>
      </c>
      <c r="BL42" s="264">
        <f t="shared" si="54"/>
        <v>0</v>
      </c>
      <c r="BM42" s="264">
        <f t="shared" si="54"/>
        <v>0</v>
      </c>
      <c r="BN42" s="264">
        <f t="shared" si="54"/>
        <v>0</v>
      </c>
      <c r="BO42" s="265">
        <f t="shared" si="54"/>
        <v>0</v>
      </c>
    </row>
    <row r="43" spans="1:67" x14ac:dyDescent="0.2">
      <c r="A43" s="258"/>
      <c r="B43" s="259"/>
      <c r="C43" s="258"/>
      <c r="D43" s="255">
        <f t="shared" si="11"/>
        <v>0</v>
      </c>
      <c r="E43" s="88"/>
      <c r="F43" s="88"/>
      <c r="G43" s="88"/>
      <c r="H43" s="88"/>
      <c r="I43" s="88"/>
      <c r="J43" s="88"/>
      <c r="K43" s="260"/>
      <c r="L43" s="257">
        <f t="shared" si="12"/>
        <v>0</v>
      </c>
      <c r="M43" s="261"/>
      <c r="N43" s="88"/>
      <c r="O43" s="88"/>
      <c r="P43" s="88"/>
      <c r="Q43" s="88"/>
      <c r="R43" s="88"/>
      <c r="S43" s="262"/>
      <c r="T43" s="263">
        <f t="shared" si="13"/>
        <v>0</v>
      </c>
      <c r="U43" s="264">
        <f t="shared" si="14"/>
        <v>0</v>
      </c>
      <c r="V43" s="264">
        <f t="shared" si="47"/>
        <v>0</v>
      </c>
      <c r="W43" s="264">
        <f t="shared" si="48"/>
        <v>0</v>
      </c>
      <c r="X43" s="264">
        <f t="shared" si="49"/>
        <v>0</v>
      </c>
      <c r="Y43" s="264">
        <f t="shared" si="50"/>
        <v>0</v>
      </c>
      <c r="Z43" s="264">
        <f t="shared" si="51"/>
        <v>0</v>
      </c>
      <c r="AA43" s="265">
        <f t="shared" si="52"/>
        <v>0</v>
      </c>
      <c r="AB43" s="263">
        <f t="shared" si="15"/>
        <v>0</v>
      </c>
      <c r="AC43" s="264">
        <f t="shared" si="53"/>
        <v>0</v>
      </c>
      <c r="AD43" s="264">
        <f t="shared" si="53"/>
        <v>0</v>
      </c>
      <c r="AE43" s="264">
        <f t="shared" si="53"/>
        <v>0</v>
      </c>
      <c r="AF43" s="264">
        <f t="shared" si="53"/>
        <v>0</v>
      </c>
      <c r="AG43" s="264">
        <f t="shared" si="53"/>
        <v>0</v>
      </c>
      <c r="AH43" s="264">
        <f t="shared" si="53"/>
        <v>0</v>
      </c>
      <c r="AI43" s="265">
        <f t="shared" si="53"/>
        <v>0</v>
      </c>
      <c r="AJ43" s="263">
        <f t="shared" si="16"/>
        <v>0</v>
      </c>
      <c r="AK43" s="88"/>
      <c r="AL43" s="88"/>
      <c r="AM43" s="88"/>
      <c r="AN43" s="88"/>
      <c r="AO43" s="88"/>
      <c r="AP43" s="88"/>
      <c r="AQ43" s="260"/>
      <c r="AR43" s="266">
        <f t="shared" si="18"/>
        <v>0</v>
      </c>
      <c r="AS43" s="88"/>
      <c r="AT43" s="88"/>
      <c r="AU43" s="88"/>
      <c r="AV43" s="88"/>
      <c r="AW43" s="88"/>
      <c r="AX43" s="88"/>
      <c r="AY43" s="260"/>
      <c r="AZ43" s="266">
        <f t="shared" si="19"/>
        <v>0</v>
      </c>
      <c r="BA43" s="88"/>
      <c r="BB43" s="88"/>
      <c r="BC43" s="88"/>
      <c r="BD43" s="88"/>
      <c r="BE43" s="88"/>
      <c r="BF43" s="88"/>
      <c r="BG43" s="260"/>
      <c r="BH43" s="266">
        <f t="shared" si="17"/>
        <v>0</v>
      </c>
      <c r="BI43" s="264">
        <f t="shared" si="54"/>
        <v>0</v>
      </c>
      <c r="BJ43" s="264">
        <f t="shared" si="54"/>
        <v>0</v>
      </c>
      <c r="BK43" s="264">
        <f t="shared" si="54"/>
        <v>0</v>
      </c>
      <c r="BL43" s="264">
        <f t="shared" si="54"/>
        <v>0</v>
      </c>
      <c r="BM43" s="264">
        <f t="shared" si="54"/>
        <v>0</v>
      </c>
      <c r="BN43" s="264">
        <f t="shared" si="54"/>
        <v>0</v>
      </c>
      <c r="BO43" s="265">
        <f t="shared" si="54"/>
        <v>0</v>
      </c>
    </row>
    <row r="44" spans="1:67" x14ac:dyDescent="0.2">
      <c r="A44" s="258"/>
      <c r="B44" s="259"/>
      <c r="C44" s="258"/>
      <c r="D44" s="255">
        <f t="shared" si="11"/>
        <v>0</v>
      </c>
      <c r="E44" s="88"/>
      <c r="F44" s="88"/>
      <c r="G44" s="88"/>
      <c r="H44" s="88"/>
      <c r="I44" s="88"/>
      <c r="J44" s="88"/>
      <c r="K44" s="260"/>
      <c r="L44" s="257">
        <f t="shared" si="12"/>
        <v>0</v>
      </c>
      <c r="M44" s="261"/>
      <c r="N44" s="88"/>
      <c r="O44" s="88"/>
      <c r="P44" s="88"/>
      <c r="Q44" s="88"/>
      <c r="R44" s="88"/>
      <c r="S44" s="262"/>
      <c r="T44" s="263">
        <f t="shared" si="13"/>
        <v>0</v>
      </c>
      <c r="U44" s="264">
        <f t="shared" si="14"/>
        <v>0</v>
      </c>
      <c r="V44" s="264">
        <f t="shared" si="47"/>
        <v>0</v>
      </c>
      <c r="W44" s="264">
        <f t="shared" si="48"/>
        <v>0</v>
      </c>
      <c r="X44" s="264">
        <f t="shared" si="49"/>
        <v>0</v>
      </c>
      <c r="Y44" s="264">
        <f t="shared" si="50"/>
        <v>0</v>
      </c>
      <c r="Z44" s="264">
        <f t="shared" si="51"/>
        <v>0</v>
      </c>
      <c r="AA44" s="265">
        <f t="shared" si="52"/>
        <v>0</v>
      </c>
      <c r="AB44" s="263">
        <f t="shared" si="15"/>
        <v>0</v>
      </c>
      <c r="AC44" s="264">
        <f t="shared" si="53"/>
        <v>0</v>
      </c>
      <c r="AD44" s="264">
        <f t="shared" si="53"/>
        <v>0</v>
      </c>
      <c r="AE44" s="264">
        <f t="shared" si="53"/>
        <v>0</v>
      </c>
      <c r="AF44" s="264">
        <f t="shared" si="53"/>
        <v>0</v>
      </c>
      <c r="AG44" s="264">
        <f t="shared" si="53"/>
        <v>0</v>
      </c>
      <c r="AH44" s="264">
        <f t="shared" si="53"/>
        <v>0</v>
      </c>
      <c r="AI44" s="265">
        <f t="shared" si="53"/>
        <v>0</v>
      </c>
      <c r="AJ44" s="263">
        <f t="shared" si="16"/>
        <v>0</v>
      </c>
      <c r="AK44" s="88"/>
      <c r="AL44" s="88"/>
      <c r="AM44" s="88"/>
      <c r="AN44" s="88"/>
      <c r="AO44" s="88"/>
      <c r="AP44" s="88"/>
      <c r="AQ44" s="260"/>
      <c r="AR44" s="266">
        <f t="shared" si="18"/>
        <v>0</v>
      </c>
      <c r="AS44" s="88"/>
      <c r="AT44" s="88"/>
      <c r="AU44" s="88"/>
      <c r="AV44" s="88"/>
      <c r="AW44" s="88"/>
      <c r="AX44" s="88"/>
      <c r="AY44" s="260"/>
      <c r="AZ44" s="266">
        <f t="shared" si="19"/>
        <v>0</v>
      </c>
      <c r="BA44" s="88"/>
      <c r="BB44" s="88"/>
      <c r="BC44" s="88"/>
      <c r="BD44" s="88"/>
      <c r="BE44" s="88"/>
      <c r="BF44" s="88"/>
      <c r="BG44" s="260"/>
      <c r="BH44" s="266">
        <f t="shared" si="17"/>
        <v>0</v>
      </c>
      <c r="BI44" s="264">
        <f t="shared" si="54"/>
        <v>0</v>
      </c>
      <c r="BJ44" s="264">
        <f t="shared" si="54"/>
        <v>0</v>
      </c>
      <c r="BK44" s="264">
        <f t="shared" si="54"/>
        <v>0</v>
      </c>
      <c r="BL44" s="264">
        <f t="shared" si="54"/>
        <v>0</v>
      </c>
      <c r="BM44" s="264">
        <f t="shared" si="54"/>
        <v>0</v>
      </c>
      <c r="BN44" s="264">
        <f t="shared" si="54"/>
        <v>0</v>
      </c>
      <c r="BO44" s="265">
        <f t="shared" si="54"/>
        <v>0</v>
      </c>
    </row>
    <row r="45" spans="1:67" x14ac:dyDescent="0.2">
      <c r="A45" s="258"/>
      <c r="B45" s="259"/>
      <c r="C45" s="258"/>
      <c r="D45" s="255">
        <f t="shared" si="11"/>
        <v>0</v>
      </c>
      <c r="E45" s="88"/>
      <c r="F45" s="88"/>
      <c r="G45" s="88"/>
      <c r="H45" s="88"/>
      <c r="I45" s="88"/>
      <c r="J45" s="88"/>
      <c r="K45" s="260"/>
      <c r="L45" s="257">
        <f t="shared" si="12"/>
        <v>0</v>
      </c>
      <c r="M45" s="261"/>
      <c r="N45" s="88"/>
      <c r="O45" s="88"/>
      <c r="P45" s="88"/>
      <c r="Q45" s="88"/>
      <c r="R45" s="88"/>
      <c r="S45" s="262"/>
      <c r="T45" s="263">
        <f t="shared" si="13"/>
        <v>0</v>
      </c>
      <c r="U45" s="264">
        <f t="shared" si="14"/>
        <v>0</v>
      </c>
      <c r="V45" s="264">
        <f t="shared" si="47"/>
        <v>0</v>
      </c>
      <c r="W45" s="264">
        <f t="shared" si="48"/>
        <v>0</v>
      </c>
      <c r="X45" s="264">
        <f t="shared" si="49"/>
        <v>0</v>
      </c>
      <c r="Y45" s="264">
        <f t="shared" si="50"/>
        <v>0</v>
      </c>
      <c r="Z45" s="264">
        <f t="shared" si="51"/>
        <v>0</v>
      </c>
      <c r="AA45" s="265">
        <f t="shared" si="52"/>
        <v>0</v>
      </c>
      <c r="AB45" s="263">
        <f t="shared" si="15"/>
        <v>0</v>
      </c>
      <c r="AC45" s="264">
        <f t="shared" si="53"/>
        <v>0</v>
      </c>
      <c r="AD45" s="264">
        <f t="shared" si="53"/>
        <v>0</v>
      </c>
      <c r="AE45" s="264">
        <f t="shared" si="53"/>
        <v>0</v>
      </c>
      <c r="AF45" s="264">
        <f t="shared" si="53"/>
        <v>0</v>
      </c>
      <c r="AG45" s="264">
        <f t="shared" si="53"/>
        <v>0</v>
      </c>
      <c r="AH45" s="264">
        <f t="shared" si="53"/>
        <v>0</v>
      </c>
      <c r="AI45" s="265">
        <f t="shared" si="53"/>
        <v>0</v>
      </c>
      <c r="AJ45" s="263">
        <f t="shared" si="16"/>
        <v>0</v>
      </c>
      <c r="AK45" s="88"/>
      <c r="AL45" s="88"/>
      <c r="AM45" s="88"/>
      <c r="AN45" s="88"/>
      <c r="AO45" s="88"/>
      <c r="AP45" s="88"/>
      <c r="AQ45" s="260"/>
      <c r="AR45" s="266">
        <f t="shared" si="18"/>
        <v>0</v>
      </c>
      <c r="AS45" s="88"/>
      <c r="AT45" s="88"/>
      <c r="AU45" s="88"/>
      <c r="AV45" s="88"/>
      <c r="AW45" s="88"/>
      <c r="AX45" s="88"/>
      <c r="AY45" s="260"/>
      <c r="AZ45" s="266">
        <f t="shared" si="19"/>
        <v>0</v>
      </c>
      <c r="BA45" s="88"/>
      <c r="BB45" s="88"/>
      <c r="BC45" s="88"/>
      <c r="BD45" s="88"/>
      <c r="BE45" s="88"/>
      <c r="BF45" s="88"/>
      <c r="BG45" s="260"/>
      <c r="BH45" s="266">
        <f t="shared" si="17"/>
        <v>0</v>
      </c>
      <c r="BI45" s="264">
        <f t="shared" si="54"/>
        <v>0</v>
      </c>
      <c r="BJ45" s="264">
        <f t="shared" si="54"/>
        <v>0</v>
      </c>
      <c r="BK45" s="264">
        <f t="shared" si="54"/>
        <v>0</v>
      </c>
      <c r="BL45" s="264">
        <f t="shared" si="54"/>
        <v>0</v>
      </c>
      <c r="BM45" s="264">
        <f t="shared" si="54"/>
        <v>0</v>
      </c>
      <c r="BN45" s="264">
        <f t="shared" si="54"/>
        <v>0</v>
      </c>
      <c r="BO45" s="265">
        <f t="shared" si="54"/>
        <v>0</v>
      </c>
    </row>
    <row r="46" spans="1:67" x14ac:dyDescent="0.2">
      <c r="A46" s="258"/>
      <c r="B46" s="259"/>
      <c r="C46" s="258"/>
      <c r="D46" s="255">
        <f t="shared" si="11"/>
        <v>0</v>
      </c>
      <c r="E46" s="88"/>
      <c r="F46" s="88"/>
      <c r="G46" s="88"/>
      <c r="H46" s="88"/>
      <c r="I46" s="88"/>
      <c r="J46" s="88"/>
      <c r="K46" s="260"/>
      <c r="L46" s="257">
        <f t="shared" si="12"/>
        <v>0</v>
      </c>
      <c r="M46" s="261"/>
      <c r="N46" s="88"/>
      <c r="O46" s="88"/>
      <c r="P46" s="88"/>
      <c r="Q46" s="88"/>
      <c r="R46" s="88"/>
      <c r="S46" s="262"/>
      <c r="T46" s="263">
        <f t="shared" si="13"/>
        <v>0</v>
      </c>
      <c r="U46" s="264">
        <f t="shared" si="14"/>
        <v>0</v>
      </c>
      <c r="V46" s="264">
        <f t="shared" si="47"/>
        <v>0</v>
      </c>
      <c r="W46" s="264">
        <f t="shared" si="48"/>
        <v>0</v>
      </c>
      <c r="X46" s="264">
        <f t="shared" si="49"/>
        <v>0</v>
      </c>
      <c r="Y46" s="264">
        <f t="shared" si="50"/>
        <v>0</v>
      </c>
      <c r="Z46" s="264">
        <f t="shared" si="51"/>
        <v>0</v>
      </c>
      <c r="AA46" s="265">
        <f t="shared" si="52"/>
        <v>0</v>
      </c>
      <c r="AB46" s="263">
        <f t="shared" si="15"/>
        <v>0</v>
      </c>
      <c r="AC46" s="264">
        <f t="shared" si="53"/>
        <v>0</v>
      </c>
      <c r="AD46" s="264">
        <f t="shared" si="53"/>
        <v>0</v>
      </c>
      <c r="AE46" s="264">
        <f t="shared" si="53"/>
        <v>0</v>
      </c>
      <c r="AF46" s="264">
        <f t="shared" si="53"/>
        <v>0</v>
      </c>
      <c r="AG46" s="264">
        <f t="shared" si="53"/>
        <v>0</v>
      </c>
      <c r="AH46" s="264">
        <f t="shared" si="53"/>
        <v>0</v>
      </c>
      <c r="AI46" s="265">
        <f t="shared" si="53"/>
        <v>0</v>
      </c>
      <c r="AJ46" s="263">
        <f t="shared" si="16"/>
        <v>0</v>
      </c>
      <c r="AK46" s="88"/>
      <c r="AL46" s="88"/>
      <c r="AM46" s="88"/>
      <c r="AN46" s="88"/>
      <c r="AO46" s="88"/>
      <c r="AP46" s="88"/>
      <c r="AQ46" s="260"/>
      <c r="AR46" s="266">
        <f t="shared" si="18"/>
        <v>0</v>
      </c>
      <c r="AS46" s="88"/>
      <c r="AT46" s="88"/>
      <c r="AU46" s="88"/>
      <c r="AV46" s="88"/>
      <c r="AW46" s="88"/>
      <c r="AX46" s="88"/>
      <c r="AY46" s="260"/>
      <c r="AZ46" s="266">
        <f t="shared" si="19"/>
        <v>0</v>
      </c>
      <c r="BA46" s="88"/>
      <c r="BB46" s="88"/>
      <c r="BC46" s="88"/>
      <c r="BD46" s="88"/>
      <c r="BE46" s="88"/>
      <c r="BF46" s="88"/>
      <c r="BG46" s="260"/>
      <c r="BH46" s="266">
        <f t="shared" si="17"/>
        <v>0</v>
      </c>
      <c r="BI46" s="264">
        <f t="shared" si="54"/>
        <v>0</v>
      </c>
      <c r="BJ46" s="264">
        <f t="shared" si="54"/>
        <v>0</v>
      </c>
      <c r="BK46" s="264">
        <f t="shared" si="54"/>
        <v>0</v>
      </c>
      <c r="BL46" s="264">
        <f t="shared" si="54"/>
        <v>0</v>
      </c>
      <c r="BM46" s="264">
        <f t="shared" si="54"/>
        <v>0</v>
      </c>
      <c r="BN46" s="264">
        <f t="shared" si="54"/>
        <v>0</v>
      </c>
      <c r="BO46" s="265">
        <f t="shared" si="54"/>
        <v>0</v>
      </c>
    </row>
    <row r="47" spans="1:67" x14ac:dyDescent="0.2">
      <c r="A47" s="258"/>
      <c r="B47" s="259"/>
      <c r="C47" s="258"/>
      <c r="D47" s="255">
        <f t="shared" si="11"/>
        <v>0</v>
      </c>
      <c r="E47" s="88"/>
      <c r="F47" s="88"/>
      <c r="G47" s="88"/>
      <c r="H47" s="88"/>
      <c r="I47" s="88"/>
      <c r="J47" s="88"/>
      <c r="K47" s="260"/>
      <c r="L47" s="257">
        <f t="shared" si="12"/>
        <v>0</v>
      </c>
      <c r="M47" s="261"/>
      <c r="N47" s="88"/>
      <c r="O47" s="88"/>
      <c r="P47" s="88"/>
      <c r="Q47" s="88"/>
      <c r="R47" s="88"/>
      <c r="S47" s="262"/>
      <c r="T47" s="263">
        <f t="shared" si="13"/>
        <v>0</v>
      </c>
      <c r="U47" s="264">
        <f t="shared" si="14"/>
        <v>0</v>
      </c>
      <c r="V47" s="264">
        <f t="shared" si="47"/>
        <v>0</v>
      </c>
      <c r="W47" s="264">
        <f t="shared" si="48"/>
        <v>0</v>
      </c>
      <c r="X47" s="264">
        <f t="shared" si="49"/>
        <v>0</v>
      </c>
      <c r="Y47" s="264">
        <f t="shared" si="50"/>
        <v>0</v>
      </c>
      <c r="Z47" s="264">
        <f t="shared" si="51"/>
        <v>0</v>
      </c>
      <c r="AA47" s="265">
        <f t="shared" si="52"/>
        <v>0</v>
      </c>
      <c r="AB47" s="263">
        <f t="shared" si="15"/>
        <v>0</v>
      </c>
      <c r="AC47" s="264">
        <f t="shared" si="53"/>
        <v>0</v>
      </c>
      <c r="AD47" s="264">
        <f t="shared" si="53"/>
        <v>0</v>
      </c>
      <c r="AE47" s="264">
        <f t="shared" si="53"/>
        <v>0</v>
      </c>
      <c r="AF47" s="264">
        <f t="shared" si="53"/>
        <v>0</v>
      </c>
      <c r="AG47" s="264">
        <f t="shared" si="53"/>
        <v>0</v>
      </c>
      <c r="AH47" s="264">
        <f t="shared" si="53"/>
        <v>0</v>
      </c>
      <c r="AI47" s="265">
        <f t="shared" si="53"/>
        <v>0</v>
      </c>
      <c r="AJ47" s="263">
        <f t="shared" si="16"/>
        <v>0</v>
      </c>
      <c r="AK47" s="88"/>
      <c r="AL47" s="88"/>
      <c r="AM47" s="88"/>
      <c r="AN47" s="88"/>
      <c r="AO47" s="88"/>
      <c r="AP47" s="88"/>
      <c r="AQ47" s="260"/>
      <c r="AR47" s="266">
        <f t="shared" si="18"/>
        <v>0</v>
      </c>
      <c r="AS47" s="88"/>
      <c r="AT47" s="88"/>
      <c r="AU47" s="88"/>
      <c r="AV47" s="88"/>
      <c r="AW47" s="88"/>
      <c r="AX47" s="88"/>
      <c r="AY47" s="260"/>
      <c r="AZ47" s="266">
        <f t="shared" si="19"/>
        <v>0</v>
      </c>
      <c r="BA47" s="88"/>
      <c r="BB47" s="88"/>
      <c r="BC47" s="88"/>
      <c r="BD47" s="88"/>
      <c r="BE47" s="88"/>
      <c r="BF47" s="88"/>
      <c r="BG47" s="260"/>
      <c r="BH47" s="266">
        <f>BI47+BJ47+BK47+BL47+BM47+BN47+BO47</f>
        <v>0</v>
      </c>
      <c r="BI47" s="264">
        <f t="shared" si="54"/>
        <v>0</v>
      </c>
      <c r="BJ47" s="264">
        <f t="shared" si="54"/>
        <v>0</v>
      </c>
      <c r="BK47" s="264">
        <f t="shared" si="54"/>
        <v>0</v>
      </c>
      <c r="BL47" s="264">
        <f t="shared" si="54"/>
        <v>0</v>
      </c>
      <c r="BM47" s="264">
        <f t="shared" si="54"/>
        <v>0</v>
      </c>
      <c r="BN47" s="264">
        <f t="shared" si="54"/>
        <v>0</v>
      </c>
      <c r="BO47" s="265">
        <f t="shared" si="54"/>
        <v>0</v>
      </c>
    </row>
    <row r="48" spans="1:67" ht="13.5" thickBot="1" x14ac:dyDescent="0.25">
      <c r="A48" s="267"/>
      <c r="B48" s="268"/>
      <c r="C48" s="267"/>
      <c r="D48" s="269">
        <f t="shared" si="11"/>
        <v>0</v>
      </c>
      <c r="E48" s="270"/>
      <c r="F48" s="270"/>
      <c r="G48" s="270"/>
      <c r="H48" s="270"/>
      <c r="I48" s="270"/>
      <c r="J48" s="270"/>
      <c r="K48" s="271"/>
      <c r="L48" s="272">
        <f t="shared" si="12"/>
        <v>0</v>
      </c>
      <c r="M48" s="273"/>
      <c r="N48" s="270"/>
      <c r="O48" s="270"/>
      <c r="P48" s="270"/>
      <c r="Q48" s="270"/>
      <c r="R48" s="270"/>
      <c r="S48" s="274"/>
      <c r="T48" s="275">
        <f t="shared" si="13"/>
        <v>0</v>
      </c>
      <c r="U48" s="276">
        <f t="shared" si="14"/>
        <v>0</v>
      </c>
      <c r="V48" s="276">
        <f t="shared" si="47"/>
        <v>0</v>
      </c>
      <c r="W48" s="276">
        <f t="shared" si="48"/>
        <v>0</v>
      </c>
      <c r="X48" s="276">
        <f t="shared" si="49"/>
        <v>0</v>
      </c>
      <c r="Y48" s="276">
        <f t="shared" si="50"/>
        <v>0</v>
      </c>
      <c r="Z48" s="276">
        <f t="shared" si="51"/>
        <v>0</v>
      </c>
      <c r="AA48" s="277">
        <f t="shared" si="52"/>
        <v>0</v>
      </c>
      <c r="AB48" s="275">
        <f t="shared" si="15"/>
        <v>0</v>
      </c>
      <c r="AC48" s="276">
        <f t="shared" si="53"/>
        <v>0</v>
      </c>
      <c r="AD48" s="276">
        <f t="shared" si="53"/>
        <v>0</v>
      </c>
      <c r="AE48" s="276">
        <f t="shared" si="53"/>
        <v>0</v>
      </c>
      <c r="AF48" s="276">
        <f t="shared" si="53"/>
        <v>0</v>
      </c>
      <c r="AG48" s="276">
        <f t="shared" si="53"/>
        <v>0</v>
      </c>
      <c r="AH48" s="276">
        <f t="shared" si="53"/>
        <v>0</v>
      </c>
      <c r="AI48" s="277">
        <f t="shared" si="53"/>
        <v>0</v>
      </c>
      <c r="AJ48" s="275">
        <f t="shared" si="16"/>
        <v>0</v>
      </c>
      <c r="AK48" s="270"/>
      <c r="AL48" s="270"/>
      <c r="AM48" s="270"/>
      <c r="AN48" s="270"/>
      <c r="AO48" s="270"/>
      <c r="AP48" s="270"/>
      <c r="AQ48" s="271"/>
      <c r="AR48" s="278">
        <f t="shared" si="18"/>
        <v>0</v>
      </c>
      <c r="AS48" s="270"/>
      <c r="AT48" s="270"/>
      <c r="AU48" s="270"/>
      <c r="AV48" s="270"/>
      <c r="AW48" s="270"/>
      <c r="AX48" s="270"/>
      <c r="AY48" s="271"/>
      <c r="AZ48" s="278">
        <f t="shared" si="19"/>
        <v>0</v>
      </c>
      <c r="BA48" s="270"/>
      <c r="BB48" s="270"/>
      <c r="BC48" s="270"/>
      <c r="BD48" s="270"/>
      <c r="BE48" s="270"/>
      <c r="BF48" s="270"/>
      <c r="BG48" s="271"/>
      <c r="BH48" s="278">
        <f t="shared" si="17"/>
        <v>0</v>
      </c>
      <c r="BI48" s="276">
        <f t="shared" si="54"/>
        <v>0</v>
      </c>
      <c r="BJ48" s="276">
        <f t="shared" si="54"/>
        <v>0</v>
      </c>
      <c r="BK48" s="276">
        <f t="shared" si="54"/>
        <v>0</v>
      </c>
      <c r="BL48" s="276">
        <f t="shared" si="54"/>
        <v>0</v>
      </c>
      <c r="BM48" s="276">
        <f t="shared" si="54"/>
        <v>0</v>
      </c>
      <c r="BN48" s="276">
        <f t="shared" si="54"/>
        <v>0</v>
      </c>
      <c r="BO48" s="277">
        <f t="shared" si="54"/>
        <v>0</v>
      </c>
    </row>
    <row r="50" spans="2:61" ht="15.75" x14ac:dyDescent="0.25">
      <c r="B50" s="279"/>
      <c r="C50" s="279"/>
      <c r="D50" s="87"/>
      <c r="E50" s="87"/>
      <c r="F50" s="87"/>
      <c r="BA50" s="944" t="s">
        <v>121</v>
      </c>
      <c r="BB50" s="944"/>
      <c r="BC50" s="944"/>
      <c r="BD50" s="944"/>
      <c r="BE50" s="944"/>
      <c r="BF50" s="944"/>
      <c r="BG50" s="944"/>
      <c r="BH50" s="944"/>
      <c r="BI50" s="944"/>
    </row>
    <row r="51" spans="2:61" ht="16.5" x14ac:dyDescent="0.25">
      <c r="AJ51" s="280" t="s">
        <v>646</v>
      </c>
      <c r="AO51" s="92" t="s">
        <v>647</v>
      </c>
      <c r="AP51" s="93"/>
      <c r="AQ51" s="93"/>
      <c r="AR51" s="94"/>
      <c r="AS51" s="94"/>
      <c r="AT51" s="94"/>
      <c r="AU51" s="94"/>
      <c r="AV51" s="152" t="s">
        <v>649</v>
      </c>
      <c r="AW51" s="150"/>
      <c r="AX51" s="150"/>
      <c r="AY51" s="150"/>
      <c r="AZ51" s="39"/>
      <c r="BA51" s="39"/>
    </row>
    <row r="52" spans="2:61" ht="16.5" x14ac:dyDescent="0.25">
      <c r="AJ52" s="281"/>
      <c r="AO52" s="92"/>
      <c r="AP52" s="93"/>
      <c r="AQ52" s="93"/>
      <c r="AR52" s="94"/>
      <c r="AS52" s="94"/>
      <c r="AT52" s="94"/>
      <c r="AU52" s="94"/>
      <c r="AV52" s="222"/>
      <c r="AW52" s="222"/>
      <c r="AX52" s="222"/>
      <c r="AY52" s="222"/>
      <c r="AZ52" s="39"/>
      <c r="BA52" s="39"/>
    </row>
    <row r="53" spans="2:61" x14ac:dyDescent="0.2">
      <c r="AJ53" s="24"/>
      <c r="AO53" s="99" t="s">
        <v>648</v>
      </c>
      <c r="AP53" s="24"/>
      <c r="AQ53" s="24"/>
      <c r="AR53" s="24"/>
      <c r="AS53" s="24"/>
      <c r="AT53" s="24"/>
      <c r="AU53" s="24"/>
      <c r="AV53" s="99" t="s">
        <v>650</v>
      </c>
      <c r="AW53" s="24"/>
      <c r="AX53" s="24"/>
      <c r="AY53" s="24"/>
      <c r="AZ53" s="24"/>
      <c r="BA53" s="24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50:BI50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72"/>
  <sheetViews>
    <sheetView topLeftCell="H1" zoomScaleNormal="100" workbookViewId="0">
      <selection activeCell="T32" sqref="T32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250" t="s">
        <v>551</v>
      </c>
      <c r="C1" s="250"/>
      <c r="W1" s="250"/>
    </row>
    <row r="2" spans="1:46" ht="33" customHeight="1" x14ac:dyDescent="0.2">
      <c r="B2" s="335"/>
      <c r="C2" s="958" t="s">
        <v>658</v>
      </c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</row>
    <row r="3" spans="1:46" ht="13.5" thickBot="1" x14ac:dyDescent="0.25">
      <c r="E3" s="250"/>
      <c r="I3" s="250" t="s">
        <v>552</v>
      </c>
      <c r="Y3" s="250"/>
    </row>
    <row r="4" spans="1:46" ht="43.5" customHeight="1" x14ac:dyDescent="0.2">
      <c r="A4" s="959" t="s">
        <v>456</v>
      </c>
      <c r="B4" s="956" t="s">
        <v>553</v>
      </c>
      <c r="C4" s="962" t="s">
        <v>477</v>
      </c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4"/>
      <c r="Y4" s="962" t="s">
        <v>478</v>
      </c>
      <c r="Z4" s="963"/>
      <c r="AA4" s="963"/>
      <c r="AB4" s="963"/>
      <c r="AC4" s="963"/>
      <c r="AD4" s="963"/>
      <c r="AE4" s="963"/>
      <c r="AF4" s="963"/>
      <c r="AG4" s="963"/>
      <c r="AH4" s="963"/>
      <c r="AI4" s="963"/>
      <c r="AJ4" s="963"/>
      <c r="AK4" s="963"/>
      <c r="AL4" s="963"/>
      <c r="AM4" s="963"/>
      <c r="AN4" s="963"/>
      <c r="AO4" s="963"/>
      <c r="AP4" s="963"/>
      <c r="AQ4" s="963"/>
      <c r="AR4" s="963"/>
      <c r="AS4" s="963"/>
      <c r="AT4" s="964"/>
    </row>
    <row r="5" spans="1:46" s="336" customFormat="1" ht="16.5" customHeight="1" x14ac:dyDescent="0.2">
      <c r="A5" s="960"/>
      <c r="B5" s="957"/>
      <c r="C5" s="965" t="s">
        <v>479</v>
      </c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7"/>
      <c r="Y5" s="965" t="s">
        <v>479</v>
      </c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66"/>
      <c r="AK5" s="966"/>
      <c r="AL5" s="966"/>
      <c r="AM5" s="966"/>
      <c r="AN5" s="966"/>
      <c r="AO5" s="966"/>
      <c r="AP5" s="966"/>
      <c r="AQ5" s="966"/>
      <c r="AR5" s="966"/>
      <c r="AS5" s="966"/>
      <c r="AT5" s="967"/>
    </row>
    <row r="6" spans="1:46" s="332" customFormat="1" ht="24" customHeight="1" x14ac:dyDescent="0.2">
      <c r="A6" s="961"/>
      <c r="B6" s="957"/>
      <c r="C6" s="337" t="s">
        <v>480</v>
      </c>
      <c r="D6" s="338">
        <v>1</v>
      </c>
      <c r="E6" s="338" t="s">
        <v>172</v>
      </c>
      <c r="F6" s="338" t="s">
        <v>481</v>
      </c>
      <c r="G6" s="338" t="s">
        <v>482</v>
      </c>
      <c r="H6" s="338" t="s">
        <v>483</v>
      </c>
      <c r="I6" s="338" t="s">
        <v>484</v>
      </c>
      <c r="J6" s="338" t="s">
        <v>485</v>
      </c>
      <c r="K6" s="338" t="s">
        <v>554</v>
      </c>
      <c r="L6" s="339" t="s">
        <v>555</v>
      </c>
      <c r="M6" s="338" t="s">
        <v>556</v>
      </c>
      <c r="N6" s="334" t="s">
        <v>557</v>
      </c>
      <c r="O6" s="339" t="s">
        <v>558</v>
      </c>
      <c r="P6" s="338" t="s">
        <v>559</v>
      </c>
      <c r="Q6" s="338" t="s">
        <v>497</v>
      </c>
      <c r="R6" s="338" t="s">
        <v>498</v>
      </c>
      <c r="S6" s="338" t="s">
        <v>499</v>
      </c>
      <c r="T6" s="340" t="s">
        <v>173</v>
      </c>
      <c r="U6" s="340" t="s">
        <v>174</v>
      </c>
      <c r="V6" s="340" t="s">
        <v>175</v>
      </c>
      <c r="W6" s="338" t="s">
        <v>176</v>
      </c>
      <c r="X6" s="341" t="s">
        <v>560</v>
      </c>
      <c r="Y6" s="337" t="s">
        <v>480</v>
      </c>
      <c r="Z6" s="338">
        <v>1</v>
      </c>
      <c r="AA6" s="338" t="s">
        <v>172</v>
      </c>
      <c r="AB6" s="338" t="s">
        <v>481</v>
      </c>
      <c r="AC6" s="338" t="s">
        <v>482</v>
      </c>
      <c r="AD6" s="338" t="s">
        <v>483</v>
      </c>
      <c r="AE6" s="338" t="s">
        <v>484</v>
      </c>
      <c r="AF6" s="338" t="s">
        <v>485</v>
      </c>
      <c r="AG6" s="338" t="s">
        <v>554</v>
      </c>
      <c r="AH6" s="339" t="s">
        <v>555</v>
      </c>
      <c r="AI6" s="338" t="s">
        <v>556</v>
      </c>
      <c r="AJ6" s="334" t="s">
        <v>557</v>
      </c>
      <c r="AK6" s="339" t="s">
        <v>558</v>
      </c>
      <c r="AL6" s="338" t="s">
        <v>559</v>
      </c>
      <c r="AM6" s="338" t="s">
        <v>497</v>
      </c>
      <c r="AN6" s="338" t="s">
        <v>498</v>
      </c>
      <c r="AO6" s="338" t="s">
        <v>499</v>
      </c>
      <c r="AP6" s="340" t="s">
        <v>173</v>
      </c>
      <c r="AQ6" s="340" t="s">
        <v>174</v>
      </c>
      <c r="AR6" s="340" t="s">
        <v>175</v>
      </c>
      <c r="AS6" s="338" t="s">
        <v>176</v>
      </c>
      <c r="AT6" s="341" t="s">
        <v>560</v>
      </c>
    </row>
    <row r="7" spans="1:46" x14ac:dyDescent="0.2">
      <c r="A7" s="342"/>
      <c r="B7" s="286" t="s">
        <v>486</v>
      </c>
      <c r="C7" s="343">
        <f>D7+E7+F7+G7+H7+I7+J7+K7+L7+M7+N7+O7+P7+Q7+R7+S7+T7+U7+V7+W7+X7</f>
        <v>8</v>
      </c>
      <c r="D7" s="264">
        <f t="shared" ref="D7:X7" si="0">SUM(D8:D27)</f>
        <v>2</v>
      </c>
      <c r="E7" s="264">
        <f t="shared" si="0"/>
        <v>1</v>
      </c>
      <c r="F7" s="264">
        <f t="shared" si="0"/>
        <v>1</v>
      </c>
      <c r="G7" s="264">
        <f t="shared" si="0"/>
        <v>1</v>
      </c>
      <c r="H7" s="264">
        <f t="shared" si="0"/>
        <v>1</v>
      </c>
      <c r="I7" s="264">
        <f t="shared" si="0"/>
        <v>0</v>
      </c>
      <c r="J7" s="264">
        <f t="shared" si="0"/>
        <v>0</v>
      </c>
      <c r="K7" s="264">
        <f t="shared" si="0"/>
        <v>0</v>
      </c>
      <c r="L7" s="264">
        <f t="shared" si="0"/>
        <v>2</v>
      </c>
      <c r="M7" s="264">
        <f t="shared" si="0"/>
        <v>0</v>
      </c>
      <c r="N7" s="264">
        <f t="shared" si="0"/>
        <v>0</v>
      </c>
      <c r="O7" s="264">
        <f t="shared" si="0"/>
        <v>0</v>
      </c>
      <c r="P7" s="264">
        <f t="shared" si="0"/>
        <v>0</v>
      </c>
      <c r="Q7" s="264">
        <f t="shared" si="0"/>
        <v>0</v>
      </c>
      <c r="R7" s="264">
        <f t="shared" si="0"/>
        <v>0</v>
      </c>
      <c r="S7" s="264">
        <f t="shared" si="0"/>
        <v>0</v>
      </c>
      <c r="T7" s="264">
        <f t="shared" si="0"/>
        <v>0</v>
      </c>
      <c r="U7" s="264">
        <f t="shared" si="0"/>
        <v>0</v>
      </c>
      <c r="V7" s="264">
        <f t="shared" si="0"/>
        <v>0</v>
      </c>
      <c r="W7" s="264">
        <f t="shared" si="0"/>
        <v>0</v>
      </c>
      <c r="X7" s="265">
        <f t="shared" si="0"/>
        <v>0</v>
      </c>
      <c r="Y7" s="343">
        <f>Z7+AA7+AB7+AC7+AD7+AE7+AF7+AG7+AH7+AI7+AJ7+AK7+AL7+AM7+AN7+AO7+AP7+AQ7+AR7+AS7+AT7</f>
        <v>16</v>
      </c>
      <c r="Z7" s="264">
        <f t="shared" ref="Z7:AT7" si="1">SUM(Z8:Z27)</f>
        <v>12</v>
      </c>
      <c r="AA7" s="264">
        <f t="shared" si="1"/>
        <v>0</v>
      </c>
      <c r="AB7" s="264">
        <f t="shared" si="1"/>
        <v>1</v>
      </c>
      <c r="AC7" s="264">
        <f t="shared" si="1"/>
        <v>1</v>
      </c>
      <c r="AD7" s="264">
        <f t="shared" si="1"/>
        <v>0</v>
      </c>
      <c r="AE7" s="264">
        <f t="shared" si="1"/>
        <v>0</v>
      </c>
      <c r="AF7" s="264">
        <f t="shared" si="1"/>
        <v>0</v>
      </c>
      <c r="AG7" s="264">
        <f t="shared" si="1"/>
        <v>1</v>
      </c>
      <c r="AH7" s="264">
        <f t="shared" si="1"/>
        <v>1</v>
      </c>
      <c r="AI7" s="264">
        <f t="shared" si="1"/>
        <v>0</v>
      </c>
      <c r="AJ7" s="264">
        <f t="shared" si="1"/>
        <v>0</v>
      </c>
      <c r="AK7" s="264">
        <f t="shared" si="1"/>
        <v>0</v>
      </c>
      <c r="AL7" s="264">
        <f t="shared" si="1"/>
        <v>0</v>
      </c>
      <c r="AM7" s="264">
        <f t="shared" si="1"/>
        <v>0</v>
      </c>
      <c r="AN7" s="264">
        <f t="shared" si="1"/>
        <v>0</v>
      </c>
      <c r="AO7" s="264">
        <f t="shared" si="1"/>
        <v>0</v>
      </c>
      <c r="AP7" s="264">
        <f t="shared" si="1"/>
        <v>0</v>
      </c>
      <c r="AQ7" s="264">
        <f t="shared" si="1"/>
        <v>0</v>
      </c>
      <c r="AR7" s="264">
        <f t="shared" si="1"/>
        <v>0</v>
      </c>
      <c r="AS7" s="264">
        <f t="shared" si="1"/>
        <v>0</v>
      </c>
      <c r="AT7" s="265">
        <f t="shared" si="1"/>
        <v>0</v>
      </c>
    </row>
    <row r="8" spans="1:46" x14ac:dyDescent="0.2">
      <c r="A8" s="282">
        <v>1</v>
      </c>
      <c r="B8" s="258" t="s">
        <v>656</v>
      </c>
      <c r="C8" s="343">
        <f t="shared" ref="C8:C27" si="2">D8+E8+F8+G8+H8+I8+J8+K8+L8+M8+N8+O8+P8+Q8+R8+S8+T8+U8+V8+W8+X8</f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344"/>
      <c r="U8" s="344"/>
      <c r="V8" s="344"/>
      <c r="W8" s="88"/>
      <c r="X8" s="260"/>
      <c r="Y8" s="343">
        <f>Z8+AA8+AB8+AC8+AD8+AE8+AF8+AG8+AH8+AI8+AJ8+AK8+AL8+AM8+AN8+AO8+AP8+AQ8+AR8+AS8+AT8</f>
        <v>6</v>
      </c>
      <c r="Z8" s="88">
        <v>5</v>
      </c>
      <c r="AA8" s="88"/>
      <c r="AB8" s="88">
        <v>1</v>
      </c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344"/>
      <c r="AQ8" s="344"/>
      <c r="AR8" s="344"/>
      <c r="AS8" s="88"/>
      <c r="AT8" s="260"/>
    </row>
    <row r="9" spans="1:46" x14ac:dyDescent="0.2">
      <c r="A9" s="258">
        <v>2</v>
      </c>
      <c r="B9" s="258" t="s">
        <v>638</v>
      </c>
      <c r="C9" s="343">
        <f t="shared" si="2"/>
        <v>1</v>
      </c>
      <c r="D9" s="88">
        <v>1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344"/>
      <c r="U9" s="344"/>
      <c r="V9" s="344"/>
      <c r="W9" s="88"/>
      <c r="X9" s="260"/>
      <c r="Y9" s="343">
        <f t="shared" ref="Y9:Y27" si="3">Z9+AA9+AB9+AC9+AD9+AE9+AF9+AG9+AH9+AI9+AJ9+AK9+AL9+AM9+AN9+AO9+AP9+AQ9+AR9+AS9+AT9</f>
        <v>3</v>
      </c>
      <c r="Z9" s="88">
        <v>2</v>
      </c>
      <c r="AA9" s="88"/>
      <c r="AB9" s="88"/>
      <c r="AC9" s="88">
        <v>1</v>
      </c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344"/>
      <c r="AQ9" s="344"/>
      <c r="AR9" s="344"/>
      <c r="AS9" s="88"/>
      <c r="AT9" s="260"/>
    </row>
    <row r="10" spans="1:46" x14ac:dyDescent="0.2">
      <c r="A10" s="258">
        <v>3</v>
      </c>
      <c r="B10" s="258" t="s">
        <v>653</v>
      </c>
      <c r="C10" s="343">
        <f t="shared" si="2"/>
        <v>2</v>
      </c>
      <c r="D10" s="88"/>
      <c r="E10" s="88"/>
      <c r="F10" s="88"/>
      <c r="G10" s="88"/>
      <c r="H10" s="88">
        <v>1</v>
      </c>
      <c r="I10" s="88"/>
      <c r="J10" s="88"/>
      <c r="K10" s="88"/>
      <c r="L10" s="88">
        <v>1</v>
      </c>
      <c r="M10" s="88"/>
      <c r="N10" s="88"/>
      <c r="O10" s="88"/>
      <c r="P10" s="88"/>
      <c r="Q10" s="88"/>
      <c r="R10" s="88"/>
      <c r="S10" s="88"/>
      <c r="T10" s="344"/>
      <c r="U10" s="344"/>
      <c r="V10" s="344"/>
      <c r="W10" s="88"/>
      <c r="X10" s="260"/>
      <c r="Y10" s="343">
        <f>Z10+AA10+AB10+AC10+AD10+AE10+AF10+AG10+AH10+AI10+AJ10+AK10+AL10+AM10+AN10+AO10+AP10+AQ10+AR10+AS10+AT10</f>
        <v>3</v>
      </c>
      <c r="Z10" s="88">
        <v>2</v>
      </c>
      <c r="AA10" s="88"/>
      <c r="AB10" s="88"/>
      <c r="AC10" s="88"/>
      <c r="AD10" s="88"/>
      <c r="AE10" s="88"/>
      <c r="AF10" s="88"/>
      <c r="AG10" s="88"/>
      <c r="AH10" s="88">
        <v>1</v>
      </c>
      <c r="AI10" s="88"/>
      <c r="AJ10" s="88"/>
      <c r="AK10" s="88"/>
      <c r="AL10" s="88"/>
      <c r="AM10" s="88"/>
      <c r="AN10" s="88"/>
      <c r="AO10" s="88"/>
      <c r="AP10" s="344"/>
      <c r="AQ10" s="344"/>
      <c r="AR10" s="344"/>
      <c r="AS10" s="88"/>
      <c r="AT10" s="260"/>
    </row>
    <row r="11" spans="1:46" x14ac:dyDescent="0.2">
      <c r="A11" s="258">
        <v>4</v>
      </c>
      <c r="B11" s="258" t="s">
        <v>654</v>
      </c>
      <c r="C11" s="343">
        <f t="shared" si="2"/>
        <v>3</v>
      </c>
      <c r="D11" s="88"/>
      <c r="E11" s="88">
        <v>1</v>
      </c>
      <c r="F11" s="88">
        <v>1</v>
      </c>
      <c r="G11" s="88"/>
      <c r="H11" s="88"/>
      <c r="I11" s="88"/>
      <c r="J11" s="88"/>
      <c r="K11" s="88"/>
      <c r="L11" s="88">
        <v>1</v>
      </c>
      <c r="M11" s="88"/>
      <c r="N11" s="88"/>
      <c r="O11" s="88"/>
      <c r="P11" s="88"/>
      <c r="Q11" s="88"/>
      <c r="R11" s="88"/>
      <c r="S11" s="88"/>
      <c r="T11" s="344"/>
      <c r="U11" s="344"/>
      <c r="V11" s="344"/>
      <c r="W11" s="88"/>
      <c r="X11" s="260"/>
      <c r="Y11" s="343">
        <f t="shared" si="3"/>
        <v>2</v>
      </c>
      <c r="Z11" s="88">
        <v>2</v>
      </c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344"/>
      <c r="AQ11" s="344"/>
      <c r="AR11" s="344"/>
      <c r="AS11" s="88"/>
      <c r="AT11" s="260"/>
    </row>
    <row r="12" spans="1:46" x14ac:dyDescent="0.2">
      <c r="A12" s="258">
        <v>5</v>
      </c>
      <c r="B12" s="258" t="s">
        <v>657</v>
      </c>
      <c r="C12" s="343">
        <f t="shared" ref="C12:C20" si="4">D12+E12+F12+G12+H12+I12+J12+K12+L12+M12+N12+O12+P12+Q12+R12+S12+T12+U12+V12+W12+X12</f>
        <v>2</v>
      </c>
      <c r="D12" s="88">
        <v>1</v>
      </c>
      <c r="E12" s="88"/>
      <c r="F12" s="88"/>
      <c r="G12" s="88">
        <v>1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44"/>
      <c r="U12" s="344"/>
      <c r="V12" s="344"/>
      <c r="W12" s="88"/>
      <c r="X12" s="260"/>
      <c r="Y12" s="343">
        <f t="shared" ref="Y12:Y20" si="5">Z12+AA12+AB12+AC12+AD12+AE12+AF12+AG12+AH12+AI12+AJ12+AK12+AL12+AM12+AN12+AO12+AP12+AQ12+AR12+AS12+AT12</f>
        <v>2</v>
      </c>
      <c r="Z12" s="88">
        <v>1</v>
      </c>
      <c r="AA12" s="88"/>
      <c r="AB12" s="88"/>
      <c r="AC12" s="88"/>
      <c r="AD12" s="88"/>
      <c r="AE12" s="88"/>
      <c r="AF12" s="88"/>
      <c r="AG12" s="88">
        <v>1</v>
      </c>
      <c r="AH12" s="88"/>
      <c r="AI12" s="88"/>
      <c r="AJ12" s="88"/>
      <c r="AK12" s="88"/>
      <c r="AL12" s="88"/>
      <c r="AM12" s="88"/>
      <c r="AN12" s="88"/>
      <c r="AO12" s="88"/>
      <c r="AP12" s="344"/>
      <c r="AQ12" s="344"/>
      <c r="AR12" s="344"/>
      <c r="AS12" s="88"/>
      <c r="AT12" s="260"/>
    </row>
    <row r="13" spans="1:46" x14ac:dyDescent="0.2">
      <c r="A13" s="258"/>
      <c r="B13" s="258"/>
      <c r="C13" s="343">
        <f t="shared" si="4"/>
        <v>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344"/>
      <c r="U13" s="344"/>
      <c r="V13" s="344"/>
      <c r="W13" s="88"/>
      <c r="X13" s="260"/>
      <c r="Y13" s="343">
        <f t="shared" si="5"/>
        <v>0</v>
      </c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344"/>
      <c r="AQ13" s="344"/>
      <c r="AR13" s="344"/>
      <c r="AS13" s="88"/>
      <c r="AT13" s="260"/>
    </row>
    <row r="14" spans="1:46" x14ac:dyDescent="0.2">
      <c r="A14" s="258"/>
      <c r="B14" s="258"/>
      <c r="C14" s="343">
        <f t="shared" si="4"/>
        <v>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344"/>
      <c r="U14" s="344"/>
      <c r="V14" s="344"/>
      <c r="W14" s="88"/>
      <c r="X14" s="260"/>
      <c r="Y14" s="343">
        <f t="shared" si="5"/>
        <v>0</v>
      </c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344"/>
      <c r="AQ14" s="344"/>
      <c r="AR14" s="344"/>
      <c r="AS14" s="88"/>
      <c r="AT14" s="260"/>
    </row>
    <row r="15" spans="1:46" x14ac:dyDescent="0.2">
      <c r="A15" s="258"/>
      <c r="B15" s="258"/>
      <c r="C15" s="343">
        <f t="shared" si="4"/>
        <v>0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344"/>
      <c r="U15" s="344"/>
      <c r="V15" s="344"/>
      <c r="W15" s="88"/>
      <c r="X15" s="260"/>
      <c r="Y15" s="343">
        <f t="shared" si="5"/>
        <v>0</v>
      </c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344"/>
      <c r="AQ15" s="344"/>
      <c r="AR15" s="344"/>
      <c r="AS15" s="88"/>
      <c r="AT15" s="260"/>
    </row>
    <row r="16" spans="1:46" x14ac:dyDescent="0.2">
      <c r="A16" s="258"/>
      <c r="B16" s="258"/>
      <c r="C16" s="343">
        <f t="shared" si="4"/>
        <v>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344"/>
      <c r="U16" s="344"/>
      <c r="V16" s="344"/>
      <c r="W16" s="88"/>
      <c r="X16" s="260"/>
      <c r="Y16" s="343">
        <f t="shared" si="5"/>
        <v>0</v>
      </c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344"/>
      <c r="AQ16" s="344"/>
      <c r="AR16" s="344"/>
      <c r="AS16" s="88"/>
      <c r="AT16" s="260"/>
    </row>
    <row r="17" spans="1:46" x14ac:dyDescent="0.2">
      <c r="A17" s="258"/>
      <c r="B17" s="258"/>
      <c r="C17" s="343">
        <f t="shared" si="4"/>
        <v>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344"/>
      <c r="U17" s="344"/>
      <c r="V17" s="344"/>
      <c r="W17" s="88"/>
      <c r="X17" s="260"/>
      <c r="Y17" s="343">
        <f t="shared" si="5"/>
        <v>0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344"/>
      <c r="AQ17" s="344"/>
      <c r="AR17" s="344"/>
      <c r="AS17" s="88"/>
      <c r="AT17" s="260"/>
    </row>
    <row r="18" spans="1:46" x14ac:dyDescent="0.2">
      <c r="A18" s="258"/>
      <c r="B18" s="258"/>
      <c r="C18" s="343">
        <f t="shared" si="4"/>
        <v>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344"/>
      <c r="U18" s="344"/>
      <c r="V18" s="344"/>
      <c r="W18" s="88"/>
      <c r="X18" s="260"/>
      <c r="Y18" s="343">
        <f t="shared" si="5"/>
        <v>0</v>
      </c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344"/>
      <c r="AQ18" s="344"/>
      <c r="AR18" s="344"/>
      <c r="AS18" s="88"/>
      <c r="AT18" s="260"/>
    </row>
    <row r="19" spans="1:46" x14ac:dyDescent="0.2">
      <c r="A19" s="258"/>
      <c r="B19" s="258"/>
      <c r="C19" s="343">
        <f t="shared" si="4"/>
        <v>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344"/>
      <c r="U19" s="344"/>
      <c r="V19" s="344"/>
      <c r="W19" s="88"/>
      <c r="X19" s="260"/>
      <c r="Y19" s="343">
        <f t="shared" si="5"/>
        <v>0</v>
      </c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344"/>
      <c r="AQ19" s="344"/>
      <c r="AR19" s="344"/>
      <c r="AS19" s="88"/>
      <c r="AT19" s="260"/>
    </row>
    <row r="20" spans="1:46" x14ac:dyDescent="0.2">
      <c r="A20" s="258"/>
      <c r="B20" s="258"/>
      <c r="C20" s="343">
        <f t="shared" si="4"/>
        <v>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344"/>
      <c r="U20" s="344"/>
      <c r="V20" s="344"/>
      <c r="W20" s="88"/>
      <c r="X20" s="260"/>
      <c r="Y20" s="343">
        <f t="shared" si="5"/>
        <v>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344"/>
      <c r="AQ20" s="344"/>
      <c r="AR20" s="344"/>
      <c r="AS20" s="88"/>
      <c r="AT20" s="260"/>
    </row>
    <row r="21" spans="1:46" x14ac:dyDescent="0.2">
      <c r="A21" s="258"/>
      <c r="B21" s="258"/>
      <c r="C21" s="343">
        <f t="shared" si="2"/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344"/>
      <c r="U21" s="344"/>
      <c r="V21" s="344"/>
      <c r="W21" s="88"/>
      <c r="X21" s="260"/>
      <c r="Y21" s="343">
        <f t="shared" si="3"/>
        <v>0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344"/>
      <c r="AQ21" s="344"/>
      <c r="AR21" s="344"/>
      <c r="AS21" s="88"/>
      <c r="AT21" s="260"/>
    </row>
    <row r="22" spans="1:46" x14ac:dyDescent="0.2">
      <c r="A22" s="258"/>
      <c r="B22" s="258"/>
      <c r="C22" s="343">
        <f t="shared" si="2"/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344"/>
      <c r="U22" s="344"/>
      <c r="V22" s="344"/>
      <c r="W22" s="88"/>
      <c r="X22" s="260"/>
      <c r="Y22" s="343">
        <f t="shared" si="3"/>
        <v>0</v>
      </c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344"/>
      <c r="AQ22" s="344"/>
      <c r="AR22" s="344"/>
      <c r="AS22" s="88"/>
      <c r="AT22" s="260"/>
    </row>
    <row r="23" spans="1:46" x14ac:dyDescent="0.2">
      <c r="A23" s="258"/>
      <c r="B23" s="258"/>
      <c r="C23" s="343">
        <f t="shared" si="2"/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344"/>
      <c r="U23" s="344"/>
      <c r="V23" s="344"/>
      <c r="W23" s="88"/>
      <c r="X23" s="260"/>
      <c r="Y23" s="343">
        <f t="shared" si="3"/>
        <v>0</v>
      </c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344"/>
      <c r="AQ23" s="344"/>
      <c r="AR23" s="344"/>
      <c r="AS23" s="88"/>
      <c r="AT23" s="260"/>
    </row>
    <row r="24" spans="1:46" x14ac:dyDescent="0.2">
      <c r="A24" s="258"/>
      <c r="B24" s="258"/>
      <c r="C24" s="343">
        <f t="shared" si="2"/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344"/>
      <c r="U24" s="344"/>
      <c r="V24" s="344"/>
      <c r="W24" s="88"/>
      <c r="X24" s="260"/>
      <c r="Y24" s="343">
        <f t="shared" si="3"/>
        <v>0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344"/>
      <c r="AQ24" s="344"/>
      <c r="AR24" s="344"/>
      <c r="AS24" s="88"/>
      <c r="AT24" s="260"/>
    </row>
    <row r="25" spans="1:46" x14ac:dyDescent="0.2">
      <c r="A25" s="258"/>
      <c r="B25" s="258"/>
      <c r="C25" s="343">
        <f t="shared" si="2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344"/>
      <c r="U25" s="344"/>
      <c r="V25" s="344"/>
      <c r="W25" s="88"/>
      <c r="X25" s="260"/>
      <c r="Y25" s="343">
        <f t="shared" si="3"/>
        <v>0</v>
      </c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344"/>
      <c r="AQ25" s="344"/>
      <c r="AR25" s="344"/>
      <c r="AS25" s="88"/>
      <c r="AT25" s="260"/>
    </row>
    <row r="26" spans="1:46" x14ac:dyDescent="0.2">
      <c r="A26" s="258"/>
      <c r="B26" s="258"/>
      <c r="C26" s="343">
        <f t="shared" si="2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344"/>
      <c r="U26" s="344"/>
      <c r="V26" s="344"/>
      <c r="W26" s="88"/>
      <c r="X26" s="260"/>
      <c r="Y26" s="343">
        <f t="shared" si="3"/>
        <v>0</v>
      </c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344"/>
      <c r="AQ26" s="344"/>
      <c r="AR26" s="344"/>
      <c r="AS26" s="88"/>
      <c r="AT26" s="260"/>
    </row>
    <row r="27" spans="1:46" ht="13.5" thickBot="1" x14ac:dyDescent="0.25">
      <c r="A27" s="267"/>
      <c r="B27" s="267"/>
      <c r="C27" s="345">
        <f t="shared" si="2"/>
        <v>0</v>
      </c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346"/>
      <c r="U27" s="346"/>
      <c r="V27" s="346"/>
      <c r="W27" s="270"/>
      <c r="X27" s="271"/>
      <c r="Y27" s="345">
        <f t="shared" si="3"/>
        <v>0</v>
      </c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346"/>
      <c r="AQ27" s="346"/>
      <c r="AR27" s="346"/>
      <c r="AS27" s="270"/>
      <c r="AT27" s="271"/>
    </row>
    <row r="28" spans="1:46" x14ac:dyDescent="0.2">
      <c r="A28" s="121"/>
    </row>
    <row r="29" spans="1:46" ht="12.75" customHeight="1" x14ac:dyDescent="0.2">
      <c r="A29" s="121"/>
      <c r="U29" s="283"/>
      <c r="V29" s="283"/>
      <c r="AM29" s="944" t="s">
        <v>121</v>
      </c>
      <c r="AN29" s="944"/>
      <c r="AO29" s="944"/>
      <c r="AP29" s="944"/>
      <c r="AQ29" s="944"/>
      <c r="AR29" s="944"/>
      <c r="AS29" s="944"/>
      <c r="AT29" s="944"/>
    </row>
    <row r="30" spans="1:46" s="87" customFormat="1" ht="12.75" customHeight="1" x14ac:dyDescent="0.2">
      <c r="A30" s="288"/>
      <c r="U30" s="283"/>
      <c r="V30" s="283"/>
      <c r="AM30" s="333"/>
      <c r="AN30" s="333"/>
      <c r="AO30" s="333"/>
      <c r="AP30" s="333"/>
      <c r="AQ30" s="333"/>
      <c r="AR30" s="333"/>
      <c r="AS30" s="333"/>
      <c r="AT30" s="333"/>
    </row>
    <row r="31" spans="1:46" ht="12.75" customHeight="1" x14ac:dyDescent="0.25">
      <c r="F31" s="93"/>
      <c r="Q31" s="94"/>
      <c r="R31" s="94"/>
      <c r="S31" s="94"/>
      <c r="T31" s="94"/>
      <c r="U31" s="150"/>
      <c r="V31" s="150"/>
      <c r="W31" s="280"/>
      <c r="Y31" s="280" t="s">
        <v>677</v>
      </c>
      <c r="AB31" s="92" t="s">
        <v>647</v>
      </c>
      <c r="AG31" s="152" t="s">
        <v>649</v>
      </c>
      <c r="AK31" s="94"/>
      <c r="AL31" s="94"/>
      <c r="AM31" s="94"/>
      <c r="AN31" s="94"/>
      <c r="AO31" s="150"/>
      <c r="AP31" s="150"/>
    </row>
    <row r="32" spans="1:46" ht="16.5" x14ac:dyDescent="0.25">
      <c r="B32" s="284"/>
      <c r="F32" s="93"/>
      <c r="Q32" s="94"/>
      <c r="R32" s="94"/>
      <c r="S32" s="94"/>
      <c r="T32" s="94"/>
      <c r="U32" s="222"/>
      <c r="V32" s="222"/>
      <c r="W32" s="281"/>
      <c r="Y32" s="93"/>
      <c r="Z32" s="281"/>
      <c r="AB32" s="92"/>
      <c r="AG32" s="222"/>
      <c r="AK32" s="94"/>
      <c r="AL32" s="94"/>
      <c r="AM32" s="94"/>
      <c r="AN32" s="94"/>
      <c r="AO32" s="222"/>
      <c r="AP32" s="222"/>
    </row>
    <row r="33" spans="2:46" ht="16.5" customHeight="1" x14ac:dyDescent="0.25">
      <c r="B33" s="284"/>
      <c r="F33" s="347"/>
      <c r="Q33" s="347"/>
      <c r="R33" s="347"/>
      <c r="S33" s="347"/>
      <c r="T33" s="347"/>
      <c r="U33" s="347"/>
      <c r="V33" s="347"/>
      <c r="W33" s="281"/>
      <c r="Y33" s="347"/>
      <c r="Z33" s="281"/>
      <c r="AB33" s="99" t="s">
        <v>648</v>
      </c>
      <c r="AG33" s="99" t="s">
        <v>650</v>
      </c>
      <c r="AK33" s="347"/>
      <c r="AL33" s="347"/>
      <c r="AM33" s="347"/>
      <c r="AN33" s="347"/>
      <c r="AO33" s="347"/>
      <c r="AP33" s="347"/>
    </row>
    <row r="34" spans="2:46" x14ac:dyDescent="0.2">
      <c r="B34" s="250"/>
      <c r="O34" s="99"/>
      <c r="P34" s="347"/>
      <c r="Q34" s="347"/>
      <c r="R34" s="347"/>
      <c r="S34" s="347"/>
      <c r="T34" s="347"/>
      <c r="U34" s="347"/>
      <c r="V34" s="347"/>
      <c r="AI34" s="99"/>
      <c r="AJ34" s="347"/>
      <c r="AK34" s="347"/>
      <c r="AL34" s="347"/>
      <c r="AM34" s="347"/>
      <c r="AN34" s="347"/>
      <c r="AO34" s="347"/>
      <c r="AP34" s="347"/>
    </row>
    <row r="35" spans="2:46" x14ac:dyDescent="0.2">
      <c r="B35" s="250"/>
      <c r="O35" s="99"/>
      <c r="P35" s="347"/>
      <c r="Q35" s="347"/>
      <c r="R35" s="347"/>
      <c r="S35" s="347"/>
      <c r="T35" s="347"/>
      <c r="U35" s="347"/>
      <c r="V35" s="347"/>
      <c r="AI35" s="99"/>
      <c r="AJ35" s="347"/>
      <c r="AK35" s="347"/>
      <c r="AL35" s="347"/>
      <c r="AM35" s="347"/>
      <c r="AN35" s="347"/>
      <c r="AO35" s="347"/>
      <c r="AP35" s="347"/>
    </row>
    <row r="36" spans="2:46" x14ac:dyDescent="0.2">
      <c r="B36" s="250"/>
      <c r="O36" s="99"/>
      <c r="P36" s="347"/>
      <c r="Q36" s="347"/>
      <c r="R36" s="347"/>
      <c r="S36" s="347"/>
      <c r="T36" s="347"/>
      <c r="U36" s="347"/>
      <c r="V36" s="347"/>
      <c r="AI36" s="99"/>
      <c r="AJ36" s="347"/>
      <c r="AK36" s="347"/>
      <c r="AL36" s="347"/>
      <c r="AM36" s="347"/>
      <c r="AN36" s="347"/>
      <c r="AO36" s="347"/>
      <c r="AP36" s="347"/>
    </row>
    <row r="37" spans="2:46" x14ac:dyDescent="0.2">
      <c r="B37" s="250"/>
      <c r="O37" s="99"/>
      <c r="P37" s="347"/>
      <c r="Q37" s="347"/>
      <c r="R37" s="347"/>
      <c r="S37" s="347"/>
      <c r="T37" s="347"/>
      <c r="U37" s="347"/>
      <c r="V37" s="347"/>
      <c r="AI37" s="99"/>
      <c r="AJ37" s="347"/>
      <c r="AK37" s="347"/>
      <c r="AL37" s="347"/>
      <c r="AM37" s="347"/>
      <c r="AN37" s="347"/>
      <c r="AO37" s="347"/>
      <c r="AP37" s="347"/>
    </row>
    <row r="38" spans="2:46" x14ac:dyDescent="0.2">
      <c r="B38" s="250"/>
      <c r="O38" s="99"/>
      <c r="P38" s="347"/>
      <c r="Q38" s="347"/>
      <c r="R38" s="347"/>
      <c r="S38" s="347"/>
      <c r="T38" s="347"/>
      <c r="U38" s="347"/>
      <c r="V38" s="347"/>
      <c r="AI38" s="99"/>
      <c r="AJ38" s="347"/>
      <c r="AK38" s="347"/>
      <c r="AL38" s="347"/>
      <c r="AM38" s="347"/>
      <c r="AN38" s="347"/>
      <c r="AO38" s="347"/>
      <c r="AP38" s="347"/>
    </row>
    <row r="39" spans="2:46" x14ac:dyDescent="0.2">
      <c r="B39" s="250"/>
      <c r="O39" s="99"/>
      <c r="P39" s="347"/>
      <c r="Q39" s="347"/>
      <c r="R39" s="347"/>
      <c r="S39" s="347"/>
      <c r="T39" s="347"/>
      <c r="U39" s="347"/>
      <c r="V39" s="347"/>
      <c r="AI39" s="99"/>
      <c r="AJ39" s="347"/>
      <c r="AK39" s="347"/>
      <c r="AL39" s="347"/>
      <c r="AM39" s="347"/>
      <c r="AN39" s="347"/>
      <c r="AO39" s="347"/>
      <c r="AP39" s="347"/>
    </row>
    <row r="40" spans="2:46" x14ac:dyDescent="0.2">
      <c r="B40" s="250"/>
      <c r="O40" s="99"/>
      <c r="P40" s="347"/>
      <c r="Q40" s="347"/>
      <c r="R40" s="347"/>
      <c r="S40" s="347"/>
      <c r="T40" s="347"/>
      <c r="U40" s="347"/>
      <c r="V40" s="347"/>
      <c r="AI40" s="99"/>
      <c r="AJ40" s="347"/>
      <c r="AK40" s="347"/>
      <c r="AL40" s="347"/>
      <c r="AM40" s="347"/>
      <c r="AN40" s="347"/>
      <c r="AO40" s="347"/>
      <c r="AP40" s="347"/>
    </row>
    <row r="41" spans="2:46" x14ac:dyDescent="0.2">
      <c r="B41" s="250"/>
      <c r="O41" s="99"/>
      <c r="P41" s="347"/>
      <c r="Q41" s="347"/>
      <c r="R41" s="347"/>
      <c r="S41" s="347"/>
      <c r="T41" s="347"/>
      <c r="U41" s="347"/>
      <c r="V41" s="347"/>
      <c r="AI41" s="99"/>
      <c r="AJ41" s="347"/>
      <c r="AK41" s="347"/>
      <c r="AL41" s="347"/>
      <c r="AM41" s="347"/>
      <c r="AN41" s="347"/>
      <c r="AO41" s="347"/>
      <c r="AP41" s="347"/>
    </row>
    <row r="42" spans="2:46" x14ac:dyDescent="0.2">
      <c r="B42" s="250"/>
      <c r="O42" s="99"/>
      <c r="P42" s="347"/>
      <c r="Q42" s="347"/>
      <c r="R42" s="347"/>
      <c r="S42" s="347"/>
      <c r="T42" s="347"/>
      <c r="U42" s="347"/>
      <c r="V42" s="347"/>
      <c r="AI42" s="99"/>
      <c r="AJ42" s="347"/>
      <c r="AK42" s="347"/>
      <c r="AL42" s="347"/>
      <c r="AM42" s="347"/>
      <c r="AN42" s="347"/>
      <c r="AO42" s="347"/>
      <c r="AP42" s="347"/>
    </row>
    <row r="43" spans="2:46" ht="15.75" x14ac:dyDescent="0.25">
      <c r="B43" s="285" t="s">
        <v>487</v>
      </c>
      <c r="C43" s="285"/>
      <c r="W43" s="285"/>
    </row>
    <row r="44" spans="2:46" ht="12.75" customHeight="1" x14ac:dyDescent="0.2">
      <c r="B44" s="332" t="s">
        <v>488</v>
      </c>
      <c r="C44" s="332"/>
      <c r="W44" s="332"/>
    </row>
    <row r="45" spans="2:46" ht="11.25" customHeight="1" x14ac:dyDescent="0.2">
      <c r="B45" s="332" t="s">
        <v>489</v>
      </c>
      <c r="C45" s="332"/>
      <c r="W45" s="332"/>
    </row>
    <row r="46" spans="2:46" ht="11.25" customHeight="1" x14ac:dyDescent="0.2">
      <c r="B46" s="332"/>
      <c r="C46" s="332"/>
      <c r="W46" s="332"/>
    </row>
    <row r="47" spans="2:46" s="348" customFormat="1" ht="18" customHeight="1" x14ac:dyDescent="0.2">
      <c r="B47" s="955" t="s">
        <v>561</v>
      </c>
      <c r="C47" s="955"/>
      <c r="D47" s="955"/>
      <c r="E47" s="955"/>
      <c r="F47" s="955"/>
      <c r="G47" s="955"/>
      <c r="H47" s="955"/>
      <c r="I47" s="955"/>
      <c r="J47" s="955"/>
      <c r="K47" s="955"/>
      <c r="L47" s="955"/>
      <c r="M47" s="955"/>
      <c r="N47" s="955"/>
      <c r="O47" s="955"/>
      <c r="P47" s="955"/>
      <c r="Q47" s="955"/>
      <c r="R47" s="955"/>
      <c r="S47" s="955"/>
      <c r="T47" s="955"/>
      <c r="U47" s="955"/>
      <c r="V47" s="955"/>
      <c r="W47" s="955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</row>
    <row r="48" spans="2:46" s="348" customFormat="1" ht="27" customHeight="1" x14ac:dyDescent="0.2">
      <c r="B48" s="954" t="s">
        <v>562</v>
      </c>
      <c r="C48" s="955"/>
      <c r="D48" s="955"/>
      <c r="E48" s="955"/>
      <c r="F48" s="955"/>
      <c r="G48" s="955"/>
      <c r="H48" s="955"/>
      <c r="I48" s="955"/>
      <c r="J48" s="955"/>
      <c r="K48" s="955"/>
      <c r="L48" s="955"/>
      <c r="M48" s="955"/>
      <c r="N48" s="955"/>
      <c r="O48" s="955"/>
      <c r="P48" s="955"/>
      <c r="Q48" s="955"/>
      <c r="R48" s="955"/>
      <c r="S48" s="955"/>
      <c r="T48" s="955"/>
      <c r="U48" s="955"/>
      <c r="V48" s="955"/>
      <c r="W48" s="955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</row>
    <row r="49" spans="2:46" s="348" customFormat="1" ht="18" customHeight="1" x14ac:dyDescent="0.2">
      <c r="B49" s="953" t="s">
        <v>563</v>
      </c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3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</row>
    <row r="50" spans="2:46" s="348" customFormat="1" ht="18" customHeight="1" x14ac:dyDescent="0.2">
      <c r="B50" s="953" t="s">
        <v>564</v>
      </c>
      <c r="C50" s="953"/>
      <c r="D50" s="953"/>
      <c r="E50" s="953"/>
      <c r="F50" s="953"/>
      <c r="G50" s="953"/>
      <c r="H50" s="953"/>
      <c r="I50" s="953"/>
      <c r="J50" s="953"/>
      <c r="K50" s="953"/>
      <c r="L50" s="953"/>
      <c r="M50" s="953"/>
      <c r="N50" s="953"/>
      <c r="O50" s="953"/>
      <c r="P50" s="953"/>
      <c r="Q50" s="953"/>
      <c r="R50" s="953"/>
      <c r="S50" s="953"/>
      <c r="T50" s="953"/>
      <c r="U50" s="953"/>
      <c r="V50" s="953"/>
      <c r="W50" s="953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</row>
    <row r="51" spans="2:46" s="348" customFormat="1" ht="18" customHeight="1" x14ac:dyDescent="0.2">
      <c r="B51" s="953" t="s">
        <v>565</v>
      </c>
      <c r="C51" s="953"/>
      <c r="D51" s="953"/>
      <c r="E51" s="953"/>
      <c r="F51" s="953"/>
      <c r="G51" s="953"/>
      <c r="H51" s="953"/>
      <c r="I51" s="953"/>
      <c r="J51" s="953"/>
      <c r="K51" s="953"/>
      <c r="L51" s="953"/>
      <c r="M51" s="953"/>
      <c r="N51" s="953"/>
      <c r="O51" s="953"/>
      <c r="P51" s="953"/>
      <c r="Q51" s="953"/>
      <c r="R51" s="953"/>
      <c r="S51" s="953"/>
      <c r="T51" s="953"/>
      <c r="U51" s="953"/>
      <c r="V51" s="953"/>
      <c r="W51" s="953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</row>
    <row r="52" spans="2:46" s="348" customFormat="1" ht="18" customHeight="1" x14ac:dyDescent="0.2">
      <c r="B52" s="953" t="s">
        <v>566</v>
      </c>
      <c r="C52" s="953"/>
      <c r="D52" s="953"/>
      <c r="E52" s="953"/>
      <c r="F52" s="953"/>
      <c r="G52" s="953"/>
      <c r="H52" s="953"/>
      <c r="I52" s="953"/>
      <c r="J52" s="953"/>
      <c r="K52" s="953"/>
      <c r="L52" s="953"/>
      <c r="M52" s="953"/>
      <c r="N52" s="953"/>
      <c r="O52" s="953"/>
      <c r="P52" s="953"/>
      <c r="Q52" s="953"/>
      <c r="R52" s="953"/>
      <c r="S52" s="953"/>
      <c r="T52" s="953"/>
      <c r="U52" s="953"/>
      <c r="V52" s="953"/>
      <c r="W52" s="953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</row>
    <row r="53" spans="2:46" s="348" customFormat="1" ht="18" customHeight="1" x14ac:dyDescent="0.2">
      <c r="B53" s="954" t="s">
        <v>567</v>
      </c>
      <c r="C53" s="955"/>
      <c r="D53" s="955"/>
      <c r="E53" s="955"/>
      <c r="F53" s="955"/>
      <c r="G53" s="955"/>
      <c r="H53" s="955"/>
      <c r="I53" s="955"/>
      <c r="J53" s="955"/>
      <c r="K53" s="955"/>
      <c r="L53" s="955"/>
      <c r="M53" s="955"/>
      <c r="N53" s="955"/>
      <c r="O53" s="955"/>
      <c r="P53" s="955"/>
      <c r="Q53" s="955"/>
      <c r="R53" s="955"/>
      <c r="S53" s="955"/>
      <c r="T53" s="955"/>
      <c r="U53" s="955"/>
      <c r="V53" s="955"/>
      <c r="W53" s="955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</row>
    <row r="54" spans="2:46" s="348" customFormat="1" ht="28.5" customHeight="1" x14ac:dyDescent="0.2">
      <c r="B54" s="953" t="s">
        <v>568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</row>
    <row r="55" spans="2:46" s="348" customFormat="1" ht="27" customHeight="1" x14ac:dyDescent="0.2">
      <c r="B55" s="953" t="s">
        <v>569</v>
      </c>
      <c r="C55" s="953"/>
      <c r="D55" s="953"/>
      <c r="E55" s="953"/>
      <c r="F55" s="953"/>
      <c r="G55" s="953"/>
      <c r="H55" s="953"/>
      <c r="I55" s="953"/>
      <c r="J55" s="953"/>
      <c r="K55" s="953"/>
      <c r="L55" s="953"/>
      <c r="M55" s="953"/>
      <c r="N55" s="953"/>
      <c r="O55" s="953"/>
      <c r="P55" s="953"/>
      <c r="Q55" s="953"/>
      <c r="R55" s="953"/>
      <c r="S55" s="953"/>
      <c r="T55" s="953"/>
      <c r="U55" s="953"/>
      <c r="V55" s="953"/>
      <c r="W55" s="953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</row>
    <row r="56" spans="2:46" s="348" customFormat="1" ht="18" customHeight="1" x14ac:dyDescent="0.2">
      <c r="B56" s="954" t="s">
        <v>570</v>
      </c>
      <c r="C56" s="955"/>
      <c r="D56" s="955"/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R56" s="955"/>
      <c r="S56" s="955"/>
      <c r="T56" s="955"/>
      <c r="U56" s="955"/>
      <c r="V56" s="955"/>
      <c r="W56" s="955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</row>
    <row r="57" spans="2:46" s="348" customFormat="1" ht="18" customHeight="1" x14ac:dyDescent="0.2">
      <c r="B57" s="953" t="s">
        <v>571</v>
      </c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3"/>
      <c r="W57" s="953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9"/>
      <c r="AT57" s="349"/>
    </row>
    <row r="58" spans="2:46" s="348" customFormat="1" ht="18" customHeight="1" x14ac:dyDescent="0.2">
      <c r="B58" s="953" t="s">
        <v>572</v>
      </c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3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</row>
    <row r="59" spans="2:46" s="348" customFormat="1" ht="18" customHeight="1" x14ac:dyDescent="0.2">
      <c r="B59" s="953" t="s">
        <v>573</v>
      </c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</row>
    <row r="60" spans="2:46" s="348" customFormat="1" ht="18" customHeight="1" x14ac:dyDescent="0.2">
      <c r="B60" s="953" t="s">
        <v>574</v>
      </c>
      <c r="C60" s="953"/>
      <c r="D60" s="953"/>
      <c r="E60" s="953"/>
      <c r="F60" s="953"/>
      <c r="G60" s="953"/>
      <c r="H60" s="953"/>
      <c r="I60" s="953"/>
      <c r="J60" s="953"/>
      <c r="K60" s="953"/>
      <c r="L60" s="953"/>
      <c r="M60" s="953"/>
      <c r="N60" s="953"/>
      <c r="O60" s="953"/>
      <c r="P60" s="953"/>
      <c r="Q60" s="953"/>
      <c r="R60" s="953"/>
      <c r="S60" s="953"/>
      <c r="T60" s="953"/>
      <c r="U60" s="953"/>
      <c r="V60" s="953"/>
      <c r="W60" s="953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</row>
    <row r="61" spans="2:46" s="348" customFormat="1" ht="18" customHeight="1" x14ac:dyDescent="0.2">
      <c r="B61" s="953" t="s">
        <v>575</v>
      </c>
      <c r="C61" s="953"/>
      <c r="D61" s="953"/>
      <c r="E61" s="953"/>
      <c r="F61" s="953"/>
      <c r="G61" s="953"/>
      <c r="H61" s="953"/>
      <c r="I61" s="953"/>
      <c r="J61" s="953"/>
      <c r="K61" s="953"/>
      <c r="L61" s="953"/>
      <c r="M61" s="953"/>
      <c r="N61" s="953"/>
      <c r="O61" s="953"/>
      <c r="P61" s="953"/>
      <c r="Q61" s="953"/>
      <c r="R61" s="953"/>
      <c r="S61" s="953"/>
      <c r="T61" s="953"/>
      <c r="U61" s="953"/>
      <c r="V61" s="953"/>
      <c r="W61" s="953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</row>
    <row r="62" spans="2:46" s="348" customFormat="1" ht="18" customHeight="1" x14ac:dyDescent="0.2">
      <c r="B62" s="953" t="s">
        <v>576</v>
      </c>
      <c r="C62" s="953"/>
      <c r="D62" s="953"/>
      <c r="E62" s="953"/>
      <c r="F62" s="953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3"/>
      <c r="R62" s="953"/>
      <c r="S62" s="953"/>
      <c r="T62" s="953"/>
      <c r="U62" s="953"/>
      <c r="V62" s="953"/>
      <c r="W62" s="953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</row>
    <row r="63" spans="2:46" s="348" customFormat="1" ht="18" customHeight="1" x14ac:dyDescent="0.2">
      <c r="B63" s="954" t="s">
        <v>577</v>
      </c>
      <c r="C63" s="955"/>
      <c r="D63" s="955"/>
      <c r="E63" s="955"/>
      <c r="F63" s="955"/>
      <c r="G63" s="955"/>
      <c r="H63" s="955"/>
      <c r="I63" s="955"/>
      <c r="J63" s="955"/>
      <c r="K63" s="955"/>
      <c r="L63" s="955"/>
      <c r="M63" s="955"/>
      <c r="N63" s="955"/>
      <c r="O63" s="955"/>
      <c r="P63" s="955"/>
      <c r="Q63" s="955"/>
      <c r="R63" s="955"/>
      <c r="S63" s="955"/>
      <c r="T63" s="955"/>
      <c r="U63" s="955"/>
      <c r="V63" s="955"/>
      <c r="W63" s="955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</row>
    <row r="64" spans="2:46" s="348" customFormat="1" ht="18" customHeight="1" x14ac:dyDescent="0.2">
      <c r="B64" s="953" t="s">
        <v>578</v>
      </c>
      <c r="C64" s="953"/>
      <c r="D64" s="953"/>
      <c r="E64" s="953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  <c r="Q64" s="953"/>
      <c r="R64" s="953"/>
      <c r="S64" s="953"/>
      <c r="T64" s="953"/>
      <c r="U64" s="953"/>
      <c r="V64" s="953"/>
      <c r="W64" s="953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9"/>
      <c r="AT64" s="349"/>
    </row>
    <row r="65" spans="2:46" s="348" customFormat="1" ht="18" customHeight="1" x14ac:dyDescent="0.2">
      <c r="B65" s="953" t="s">
        <v>579</v>
      </c>
      <c r="C65" s="953"/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  <c r="Q65" s="953"/>
      <c r="R65" s="953"/>
      <c r="S65" s="953"/>
      <c r="T65" s="953"/>
      <c r="U65" s="953"/>
      <c r="V65" s="953"/>
      <c r="W65" s="953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</row>
    <row r="66" spans="2:46" s="348" customFormat="1" ht="18" customHeight="1" x14ac:dyDescent="0.2">
      <c r="B66" s="953" t="s">
        <v>580</v>
      </c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  <c r="Q66" s="953"/>
      <c r="R66" s="953"/>
      <c r="S66" s="953"/>
      <c r="T66" s="953"/>
      <c r="U66" s="953"/>
      <c r="V66" s="953"/>
      <c r="W66" s="953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</row>
    <row r="67" spans="2:46" s="348" customFormat="1" ht="18" customHeight="1" x14ac:dyDescent="0.2">
      <c r="B67" s="954" t="s">
        <v>581</v>
      </c>
      <c r="C67" s="955"/>
      <c r="D67" s="955"/>
      <c r="E67" s="955"/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R67" s="955"/>
      <c r="S67" s="955"/>
      <c r="T67" s="955"/>
      <c r="U67" s="955"/>
      <c r="V67" s="955"/>
      <c r="W67" s="955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</row>
    <row r="68" spans="2:46" s="348" customFormat="1" ht="18" customHeight="1" x14ac:dyDescent="0.2">
      <c r="B68" s="953" t="s">
        <v>582</v>
      </c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  <c r="Q68" s="953"/>
      <c r="R68" s="953"/>
      <c r="S68" s="953"/>
      <c r="T68" s="953"/>
      <c r="U68" s="953"/>
      <c r="V68" s="953"/>
      <c r="W68" s="953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</row>
    <row r="69" spans="2:46" s="348" customFormat="1" ht="18" customHeight="1" x14ac:dyDescent="0.2">
      <c r="B69" s="953" t="s">
        <v>583</v>
      </c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  <c r="Q69" s="953"/>
      <c r="R69" s="953"/>
      <c r="S69" s="953"/>
      <c r="T69" s="953"/>
      <c r="U69" s="953"/>
      <c r="V69" s="953"/>
      <c r="W69" s="953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</row>
    <row r="70" spans="2:46" s="348" customFormat="1" ht="18" customHeight="1" x14ac:dyDescent="0.2">
      <c r="B70" s="953" t="s">
        <v>584</v>
      </c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  <c r="Q70" s="953"/>
      <c r="R70" s="953"/>
      <c r="S70" s="953"/>
      <c r="T70" s="953"/>
      <c r="U70" s="953"/>
      <c r="V70" s="953"/>
      <c r="W70" s="953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</row>
    <row r="71" spans="2:46" s="348" customFormat="1" ht="18" customHeight="1" x14ac:dyDescent="0.2">
      <c r="B71" s="953" t="s">
        <v>585</v>
      </c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  <c r="Q71" s="953"/>
      <c r="R71" s="953"/>
      <c r="S71" s="953"/>
      <c r="T71" s="953"/>
      <c r="U71" s="953"/>
      <c r="V71" s="953"/>
      <c r="W71" s="953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</row>
    <row r="72" spans="2:46" s="348" customFormat="1" ht="18" customHeight="1" x14ac:dyDescent="0.2">
      <c r="B72" s="953" t="s">
        <v>586</v>
      </c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  <c r="Q72" s="953"/>
      <c r="R72" s="953"/>
      <c r="S72" s="953"/>
      <c r="T72" s="953"/>
      <c r="U72" s="953"/>
      <c r="V72" s="953"/>
      <c r="W72" s="953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</row>
  </sheetData>
  <mergeCells count="34">
    <mergeCell ref="C2:X2"/>
    <mergeCell ref="A4:A6"/>
    <mergeCell ref="C4:X4"/>
    <mergeCell ref="Y4:AT4"/>
    <mergeCell ref="C5:X5"/>
    <mergeCell ref="Y5:AT5"/>
    <mergeCell ref="AM29:AT29"/>
    <mergeCell ref="B47:W47"/>
    <mergeCell ref="B4:B6"/>
    <mergeCell ref="B48:W48"/>
    <mergeCell ref="B49:W49"/>
    <mergeCell ref="B50:W50"/>
    <mergeCell ref="B51:W51"/>
    <mergeCell ref="B52:W52"/>
    <mergeCell ref="B53:W53"/>
    <mergeCell ref="B54:W54"/>
    <mergeCell ref="B55:W55"/>
    <mergeCell ref="B56:W56"/>
    <mergeCell ref="B57:W57"/>
    <mergeCell ref="B58:W58"/>
    <mergeCell ref="B59:W59"/>
    <mergeCell ref="B60:W60"/>
    <mergeCell ref="B61:W61"/>
    <mergeCell ref="B62:W62"/>
    <mergeCell ref="B63:W63"/>
    <mergeCell ref="B64:W64"/>
    <mergeCell ref="B70:W70"/>
    <mergeCell ref="B71:W71"/>
    <mergeCell ref="B72:W72"/>
    <mergeCell ref="B65:W65"/>
    <mergeCell ref="B66:W66"/>
    <mergeCell ref="B67:W67"/>
    <mergeCell ref="B68:W68"/>
    <mergeCell ref="B69:W6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2"/>
  <sheetViews>
    <sheetView zoomScaleNormal="100" workbookViewId="0">
      <selection activeCell="B25" sqref="B25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5" bestFit="1" customWidth="1"/>
    <col min="8" max="8" width="4.85546875" customWidth="1"/>
    <col min="9" max="9" width="5.5703125" customWidth="1"/>
    <col min="10" max="10" width="5.140625" customWidth="1"/>
    <col min="11" max="11" width="4.42578125" bestFit="1" customWidth="1"/>
    <col min="12" max="12" width="4.42578125" customWidth="1"/>
    <col min="13" max="13" width="5.42578125" bestFit="1" customWidth="1"/>
    <col min="14" max="14" width="5.85546875" bestFit="1" customWidth="1"/>
    <col min="15" max="15" width="5" bestFit="1" customWidth="1"/>
    <col min="16" max="16" width="4.5703125" customWidth="1"/>
    <col min="17" max="17" width="4.85546875" customWidth="1"/>
    <col min="18" max="18" width="4.5703125" bestFit="1" customWidth="1"/>
    <col min="19" max="19" width="4.28515625" customWidth="1"/>
    <col min="20" max="20" width="4.5703125" customWidth="1"/>
    <col min="21" max="21" width="5.42578125" bestFit="1" customWidth="1"/>
    <col min="22" max="22" width="5.85546875" bestFit="1" customWidth="1"/>
    <col min="23" max="23" width="5" bestFit="1" customWidth="1"/>
    <col min="24" max="24" width="4.85546875" bestFit="1" customWidth="1"/>
    <col min="25" max="25" width="5.140625" bestFit="1" customWidth="1"/>
    <col min="26" max="26" width="4.5703125" bestFit="1" customWidth="1"/>
    <col min="27" max="27" width="4.42578125" bestFit="1" customWidth="1"/>
    <col min="28" max="28" width="4.42578125" customWidth="1"/>
    <col min="29" max="29" width="5.42578125" bestFit="1" customWidth="1"/>
    <col min="30" max="30" width="5.85546875" bestFit="1" customWidth="1"/>
    <col min="31" max="31" width="4.85546875" customWidth="1"/>
    <col min="32" max="32" width="4.85546875" bestFit="1" customWidth="1"/>
    <col min="33" max="33" width="5.140625" bestFit="1" customWidth="1"/>
    <col min="34" max="34" width="4.5703125" bestFit="1" customWidth="1"/>
    <col min="35" max="36" width="4.42578125" customWidth="1"/>
    <col min="37" max="37" width="5.42578125" bestFit="1" customWidth="1"/>
    <col min="38" max="38" width="5.85546875" bestFit="1" customWidth="1"/>
    <col min="39" max="39" width="4.42578125" customWidth="1"/>
    <col min="40" max="40" width="4.85546875" bestFit="1" customWidth="1"/>
    <col min="41" max="41" width="5.140625" bestFit="1" customWidth="1"/>
    <col min="42" max="42" width="4.5703125" bestFit="1" customWidth="1"/>
    <col min="43" max="43" width="4.42578125" bestFit="1" customWidth="1"/>
    <col min="44" max="44" width="4" customWidth="1"/>
    <col min="45" max="45" width="5.42578125" bestFit="1" customWidth="1"/>
    <col min="46" max="46" width="5.85546875" bestFit="1" customWidth="1"/>
    <col min="47" max="47" width="5" bestFit="1" customWidth="1"/>
    <col min="48" max="48" width="4.85546875" bestFit="1" customWidth="1"/>
    <col min="49" max="49" width="5.140625" bestFit="1" customWidth="1"/>
    <col min="50" max="50" width="4.5703125" bestFit="1" customWidth="1"/>
    <col min="51" max="51" width="4.42578125" bestFit="1" customWidth="1"/>
    <col min="52" max="52" width="4" customWidth="1"/>
    <col min="53" max="53" width="5.42578125" bestFit="1" customWidth="1"/>
    <col min="54" max="54" width="5.85546875" bestFit="1" customWidth="1"/>
    <col min="55" max="55" width="5" bestFit="1" customWidth="1"/>
    <col min="56" max="56" width="4.7109375" customWidth="1"/>
    <col min="57" max="57" width="5.140625" bestFit="1" customWidth="1"/>
    <col min="58" max="58" width="4.28515625" customWidth="1"/>
    <col min="59" max="59" width="4.140625" customWidth="1"/>
    <col min="60" max="60" width="4.42578125" customWidth="1"/>
    <col min="61" max="61" width="5" customWidth="1"/>
    <col min="62" max="62" width="5.5703125" customWidth="1"/>
    <col min="63" max="63" width="5" bestFit="1" customWidth="1"/>
    <col min="64" max="64" width="4.85546875" bestFit="1" customWidth="1"/>
    <col min="65" max="65" width="5.140625" bestFit="1" customWidth="1"/>
    <col min="66" max="66" width="4.5703125" bestFit="1" customWidth="1"/>
    <col min="67" max="67" width="4.42578125" bestFit="1" customWidth="1"/>
  </cols>
  <sheetData>
    <row r="1" spans="1:67" x14ac:dyDescent="0.2">
      <c r="B1" s="250" t="s">
        <v>455</v>
      </c>
      <c r="C1" s="250"/>
      <c r="D1" s="250"/>
    </row>
    <row r="2" spans="1:67" ht="15" x14ac:dyDescent="0.25">
      <c r="C2" s="917" t="s">
        <v>645</v>
      </c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106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</row>
    <row r="3" spans="1:67" ht="13.5" thickBot="1" x14ac:dyDescent="0.25">
      <c r="M3" s="250"/>
      <c r="O3" s="250"/>
    </row>
    <row r="4" spans="1:67" ht="13.5" customHeight="1" x14ac:dyDescent="0.2">
      <c r="A4" s="918" t="s">
        <v>456</v>
      </c>
      <c r="B4" s="968" t="s">
        <v>457</v>
      </c>
      <c r="C4" s="971" t="s">
        <v>458</v>
      </c>
      <c r="D4" s="925" t="s">
        <v>246</v>
      </c>
      <c r="E4" s="898"/>
      <c r="F4" s="898"/>
      <c r="G4" s="898"/>
      <c r="H4" s="898"/>
      <c r="I4" s="898"/>
      <c r="J4" s="898"/>
      <c r="K4" s="926"/>
      <c r="L4" s="925" t="s">
        <v>459</v>
      </c>
      <c r="M4" s="898"/>
      <c r="N4" s="898"/>
      <c r="O4" s="898"/>
      <c r="P4" s="898"/>
      <c r="Q4" s="898"/>
      <c r="R4" s="898"/>
      <c r="S4" s="926"/>
      <c r="T4" s="822" t="s">
        <v>460</v>
      </c>
      <c r="U4" s="818"/>
      <c r="V4" s="818"/>
      <c r="W4" s="818"/>
      <c r="X4" s="818"/>
      <c r="Y4" s="818"/>
      <c r="Z4" s="818"/>
      <c r="AA4" s="819"/>
      <c r="AB4" s="822" t="s">
        <v>461</v>
      </c>
      <c r="AC4" s="818"/>
      <c r="AD4" s="818"/>
      <c r="AE4" s="818"/>
      <c r="AF4" s="818"/>
      <c r="AG4" s="818"/>
      <c r="AH4" s="818"/>
      <c r="AI4" s="819"/>
      <c r="AJ4" s="952" t="s">
        <v>462</v>
      </c>
      <c r="AK4" s="898"/>
      <c r="AL4" s="898"/>
      <c r="AM4" s="898"/>
      <c r="AN4" s="898"/>
      <c r="AO4" s="898"/>
      <c r="AP4" s="898"/>
      <c r="AQ4" s="898"/>
      <c r="AR4" s="898"/>
      <c r="AS4" s="898"/>
      <c r="AT4" s="898"/>
      <c r="AU4" s="898"/>
      <c r="AV4" s="898"/>
      <c r="AW4" s="898"/>
      <c r="AX4" s="898"/>
      <c r="AY4" s="926"/>
      <c r="AZ4" s="978" t="s">
        <v>463</v>
      </c>
      <c r="BA4" s="946"/>
      <c r="BB4" s="946"/>
      <c r="BC4" s="946"/>
      <c r="BD4" s="946"/>
      <c r="BE4" s="946"/>
      <c r="BF4" s="946"/>
      <c r="BG4" s="947"/>
      <c r="BH4" s="979" t="s">
        <v>464</v>
      </c>
      <c r="BI4" s="980"/>
      <c r="BJ4" s="980"/>
      <c r="BK4" s="980"/>
      <c r="BL4" s="980"/>
      <c r="BM4" s="980"/>
      <c r="BN4" s="980"/>
      <c r="BO4" s="981"/>
    </row>
    <row r="5" spans="1:67" ht="16.5" customHeight="1" thickBot="1" x14ac:dyDescent="0.25">
      <c r="A5" s="919"/>
      <c r="B5" s="969"/>
      <c r="C5" s="972"/>
      <c r="D5" s="927"/>
      <c r="E5" s="827"/>
      <c r="F5" s="827"/>
      <c r="G5" s="827"/>
      <c r="H5" s="827"/>
      <c r="I5" s="827"/>
      <c r="J5" s="827"/>
      <c r="K5" s="828"/>
      <c r="L5" s="927"/>
      <c r="M5" s="827"/>
      <c r="N5" s="827"/>
      <c r="O5" s="827"/>
      <c r="P5" s="827"/>
      <c r="Q5" s="827"/>
      <c r="R5" s="827"/>
      <c r="S5" s="828"/>
      <c r="T5" s="895"/>
      <c r="U5" s="902"/>
      <c r="V5" s="902"/>
      <c r="W5" s="902"/>
      <c r="X5" s="902"/>
      <c r="Y5" s="902"/>
      <c r="Z5" s="902"/>
      <c r="AA5" s="903"/>
      <c r="AB5" s="973"/>
      <c r="AC5" s="974"/>
      <c r="AD5" s="974"/>
      <c r="AE5" s="974"/>
      <c r="AF5" s="974"/>
      <c r="AG5" s="974"/>
      <c r="AH5" s="974"/>
      <c r="AI5" s="975"/>
      <c r="AJ5" s="985" t="s">
        <v>465</v>
      </c>
      <c r="AK5" s="827"/>
      <c r="AL5" s="827"/>
      <c r="AM5" s="827"/>
      <c r="AN5" s="827"/>
      <c r="AO5" s="827"/>
      <c r="AP5" s="827"/>
      <c r="AQ5" s="827"/>
      <c r="AR5" s="827" t="s">
        <v>90</v>
      </c>
      <c r="AS5" s="827"/>
      <c r="AT5" s="827"/>
      <c r="AU5" s="827"/>
      <c r="AV5" s="827"/>
      <c r="AW5" s="827"/>
      <c r="AX5" s="827"/>
      <c r="AY5" s="828"/>
      <c r="AZ5" s="927" t="s">
        <v>466</v>
      </c>
      <c r="BA5" s="827"/>
      <c r="BB5" s="827"/>
      <c r="BC5" s="827"/>
      <c r="BD5" s="827"/>
      <c r="BE5" s="827"/>
      <c r="BF5" s="827"/>
      <c r="BG5" s="828"/>
      <c r="BH5" s="982"/>
      <c r="BI5" s="983"/>
      <c r="BJ5" s="983"/>
      <c r="BK5" s="983"/>
      <c r="BL5" s="983"/>
      <c r="BM5" s="983"/>
      <c r="BN5" s="983"/>
      <c r="BO5" s="984"/>
    </row>
    <row r="6" spans="1:67" ht="12.75" customHeight="1" x14ac:dyDescent="0.2">
      <c r="A6" s="919"/>
      <c r="B6" s="969"/>
      <c r="C6" s="972"/>
      <c r="D6" s="940" t="s">
        <v>467</v>
      </c>
      <c r="E6" s="941" t="s">
        <v>468</v>
      </c>
      <c r="F6" s="941"/>
      <c r="G6" s="941"/>
      <c r="H6" s="941"/>
      <c r="I6" s="941"/>
      <c r="J6" s="941"/>
      <c r="K6" s="942"/>
      <c r="L6" s="940" t="s">
        <v>467</v>
      </c>
      <c r="M6" s="941" t="s">
        <v>468</v>
      </c>
      <c r="N6" s="941"/>
      <c r="O6" s="941"/>
      <c r="P6" s="941"/>
      <c r="Q6" s="941"/>
      <c r="R6" s="941"/>
      <c r="S6" s="942"/>
      <c r="T6" s="943" t="s">
        <v>467</v>
      </c>
      <c r="U6" s="941" t="s">
        <v>468</v>
      </c>
      <c r="V6" s="941"/>
      <c r="W6" s="941"/>
      <c r="X6" s="941"/>
      <c r="Y6" s="941"/>
      <c r="Z6" s="941"/>
      <c r="AA6" s="942"/>
      <c r="AB6" s="976" t="s">
        <v>467</v>
      </c>
      <c r="AC6" s="941" t="s">
        <v>468</v>
      </c>
      <c r="AD6" s="941"/>
      <c r="AE6" s="941"/>
      <c r="AF6" s="941"/>
      <c r="AG6" s="941"/>
      <c r="AH6" s="941"/>
      <c r="AI6" s="942"/>
      <c r="AJ6" s="943" t="s">
        <v>467</v>
      </c>
      <c r="AK6" s="941" t="s">
        <v>468</v>
      </c>
      <c r="AL6" s="941"/>
      <c r="AM6" s="941"/>
      <c r="AN6" s="941"/>
      <c r="AO6" s="941"/>
      <c r="AP6" s="941"/>
      <c r="AQ6" s="942"/>
      <c r="AR6" s="977" t="s">
        <v>467</v>
      </c>
      <c r="AS6" s="941" t="s">
        <v>468</v>
      </c>
      <c r="AT6" s="941"/>
      <c r="AU6" s="941"/>
      <c r="AV6" s="941"/>
      <c r="AW6" s="941"/>
      <c r="AX6" s="941"/>
      <c r="AY6" s="942"/>
      <c r="AZ6" s="940" t="s">
        <v>467</v>
      </c>
      <c r="BA6" s="941" t="s">
        <v>468</v>
      </c>
      <c r="BB6" s="941"/>
      <c r="BC6" s="941"/>
      <c r="BD6" s="941"/>
      <c r="BE6" s="941"/>
      <c r="BF6" s="941"/>
      <c r="BG6" s="942"/>
      <c r="BH6" s="940" t="s">
        <v>467</v>
      </c>
      <c r="BI6" s="941" t="s">
        <v>468</v>
      </c>
      <c r="BJ6" s="941"/>
      <c r="BK6" s="941"/>
      <c r="BL6" s="941"/>
      <c r="BM6" s="941"/>
      <c r="BN6" s="941"/>
      <c r="BO6" s="942"/>
    </row>
    <row r="7" spans="1:67" ht="24" customHeight="1" x14ac:dyDescent="0.2">
      <c r="A7" s="919"/>
      <c r="B7" s="970"/>
      <c r="C7" s="972"/>
      <c r="D7" s="940"/>
      <c r="E7" s="641" t="s">
        <v>490</v>
      </c>
      <c r="F7" s="641" t="s">
        <v>491</v>
      </c>
      <c r="G7" s="641" t="s">
        <v>492</v>
      </c>
      <c r="H7" s="641" t="s">
        <v>493</v>
      </c>
      <c r="I7" s="641" t="s">
        <v>494</v>
      </c>
      <c r="J7" s="641" t="s">
        <v>495</v>
      </c>
      <c r="K7" s="643" t="s">
        <v>475</v>
      </c>
      <c r="L7" s="940"/>
      <c r="M7" s="641" t="s">
        <v>490</v>
      </c>
      <c r="N7" s="641" t="s">
        <v>491</v>
      </c>
      <c r="O7" s="641" t="s">
        <v>492</v>
      </c>
      <c r="P7" s="641" t="s">
        <v>493</v>
      </c>
      <c r="Q7" s="641" t="s">
        <v>494</v>
      </c>
      <c r="R7" s="641" t="s">
        <v>495</v>
      </c>
      <c r="S7" s="643" t="s">
        <v>475</v>
      </c>
      <c r="T7" s="943"/>
      <c r="U7" s="645" t="s">
        <v>490</v>
      </c>
      <c r="V7" s="645" t="s">
        <v>491</v>
      </c>
      <c r="W7" s="645" t="s">
        <v>492</v>
      </c>
      <c r="X7" s="645" t="s">
        <v>493</v>
      </c>
      <c r="Y7" s="645" t="s">
        <v>494</v>
      </c>
      <c r="Z7" s="645" t="s">
        <v>495</v>
      </c>
      <c r="AA7" s="646" t="s">
        <v>475</v>
      </c>
      <c r="AB7" s="943"/>
      <c r="AC7" s="645" t="s">
        <v>490</v>
      </c>
      <c r="AD7" s="645" t="s">
        <v>491</v>
      </c>
      <c r="AE7" s="645" t="s">
        <v>492</v>
      </c>
      <c r="AF7" s="645" t="s">
        <v>493</v>
      </c>
      <c r="AG7" s="645" t="s">
        <v>494</v>
      </c>
      <c r="AH7" s="645" t="s">
        <v>495</v>
      </c>
      <c r="AI7" s="646" t="s">
        <v>475</v>
      </c>
      <c r="AJ7" s="943"/>
      <c r="AK7" s="641" t="s">
        <v>490</v>
      </c>
      <c r="AL7" s="641" t="s">
        <v>491</v>
      </c>
      <c r="AM7" s="641" t="s">
        <v>492</v>
      </c>
      <c r="AN7" s="641" t="s">
        <v>493</v>
      </c>
      <c r="AO7" s="641" t="s">
        <v>494</v>
      </c>
      <c r="AP7" s="641" t="s">
        <v>495</v>
      </c>
      <c r="AQ7" s="641" t="s">
        <v>475</v>
      </c>
      <c r="AR7" s="977"/>
      <c r="AS7" s="641" t="s">
        <v>490</v>
      </c>
      <c r="AT7" s="641" t="s">
        <v>491</v>
      </c>
      <c r="AU7" s="641" t="s">
        <v>492</v>
      </c>
      <c r="AV7" s="641" t="s">
        <v>493</v>
      </c>
      <c r="AW7" s="641" t="s">
        <v>494</v>
      </c>
      <c r="AX7" s="641" t="s">
        <v>495</v>
      </c>
      <c r="AY7" s="643" t="s">
        <v>475</v>
      </c>
      <c r="AZ7" s="940"/>
      <c r="BA7" s="641" t="s">
        <v>490</v>
      </c>
      <c r="BB7" s="641" t="s">
        <v>491</v>
      </c>
      <c r="BC7" s="641" t="s">
        <v>492</v>
      </c>
      <c r="BD7" s="641" t="s">
        <v>493</v>
      </c>
      <c r="BE7" s="641" t="s">
        <v>494</v>
      </c>
      <c r="BF7" s="641" t="s">
        <v>495</v>
      </c>
      <c r="BG7" s="643" t="s">
        <v>475</v>
      </c>
      <c r="BH7" s="940"/>
      <c r="BI7" s="645" t="s">
        <v>490</v>
      </c>
      <c r="BJ7" s="645" t="s">
        <v>491</v>
      </c>
      <c r="BK7" s="645" t="s">
        <v>492</v>
      </c>
      <c r="BL7" s="645" t="s">
        <v>493</v>
      </c>
      <c r="BM7" s="645" t="s">
        <v>494</v>
      </c>
      <c r="BN7" s="645" t="s">
        <v>495</v>
      </c>
      <c r="BO7" s="646" t="s">
        <v>475</v>
      </c>
    </row>
    <row r="8" spans="1:67" s="653" customFormat="1" x14ac:dyDescent="0.2">
      <c r="A8" s="919"/>
      <c r="B8" s="647" t="s">
        <v>476</v>
      </c>
      <c r="C8" s="648"/>
      <c r="D8" s="649">
        <f>E8+F8+G8+H8+I8+J8+K8</f>
        <v>140</v>
      </c>
      <c r="E8" s="650">
        <f>SUM(E9:E47)</f>
        <v>18</v>
      </c>
      <c r="F8" s="650">
        <f t="shared" ref="F8:K8" si="0">SUM(F9:F47)</f>
        <v>33</v>
      </c>
      <c r="G8" s="650">
        <f>SUM(G9:G47)</f>
        <v>0</v>
      </c>
      <c r="H8" s="650">
        <f t="shared" si="0"/>
        <v>5</v>
      </c>
      <c r="I8" s="650">
        <f t="shared" si="0"/>
        <v>73</v>
      </c>
      <c r="J8" s="650">
        <f t="shared" si="0"/>
        <v>0</v>
      </c>
      <c r="K8" s="651">
        <f t="shared" si="0"/>
        <v>11</v>
      </c>
      <c r="L8" s="649">
        <f>M8+N8+O8+P8+Q8+R8+S8</f>
        <v>557</v>
      </c>
      <c r="M8" s="650">
        <f t="shared" ref="M8:S8" si="1">SUM(M9:M47)</f>
        <v>64</v>
      </c>
      <c r="N8" s="650">
        <f t="shared" si="1"/>
        <v>215</v>
      </c>
      <c r="O8" s="650">
        <f t="shared" si="1"/>
        <v>0</v>
      </c>
      <c r="P8" s="650">
        <f t="shared" si="1"/>
        <v>16</v>
      </c>
      <c r="Q8" s="650">
        <f t="shared" si="1"/>
        <v>70</v>
      </c>
      <c r="R8" s="650">
        <f t="shared" si="1"/>
        <v>20</v>
      </c>
      <c r="S8" s="651">
        <f t="shared" si="1"/>
        <v>172</v>
      </c>
      <c r="T8" s="652">
        <f>U8+V8+W8+X8+Y8+Z8+AA8</f>
        <v>697</v>
      </c>
      <c r="U8" s="650">
        <f t="shared" ref="U8:AA8" si="2">SUM(U9:U47)</f>
        <v>82</v>
      </c>
      <c r="V8" s="650">
        <f t="shared" si="2"/>
        <v>248</v>
      </c>
      <c r="W8" s="650">
        <f t="shared" si="2"/>
        <v>0</v>
      </c>
      <c r="X8" s="650">
        <f t="shared" si="2"/>
        <v>21</v>
      </c>
      <c r="Y8" s="650">
        <f t="shared" si="2"/>
        <v>143</v>
      </c>
      <c r="Z8" s="650">
        <f t="shared" si="2"/>
        <v>20</v>
      </c>
      <c r="AA8" s="651">
        <f t="shared" si="2"/>
        <v>183</v>
      </c>
      <c r="AB8" s="652">
        <f>AC8+AD8+AE8+AF8+AG8+AH8+AI8</f>
        <v>554</v>
      </c>
      <c r="AC8" s="650">
        <f t="shared" ref="AC8:AI8" si="3">SUM(AC9:AC47)</f>
        <v>61</v>
      </c>
      <c r="AD8" s="650">
        <f t="shared" si="3"/>
        <v>213</v>
      </c>
      <c r="AE8" s="650">
        <f t="shared" si="3"/>
        <v>0</v>
      </c>
      <c r="AF8" s="650">
        <f t="shared" si="3"/>
        <v>18</v>
      </c>
      <c r="AG8" s="650">
        <f t="shared" si="3"/>
        <v>71</v>
      </c>
      <c r="AH8" s="650">
        <f t="shared" si="3"/>
        <v>20</v>
      </c>
      <c r="AI8" s="651">
        <f t="shared" si="3"/>
        <v>171</v>
      </c>
      <c r="AJ8" s="652">
        <f>AK8+AL8+AM8+AN8+AO8+AP8+AQ8</f>
        <v>477</v>
      </c>
      <c r="AK8" s="650">
        <f t="shared" ref="AK8:AQ8" si="4">SUM(AK9:AK47)</f>
        <v>47</v>
      </c>
      <c r="AL8" s="650">
        <f t="shared" si="4"/>
        <v>179</v>
      </c>
      <c r="AM8" s="650">
        <f t="shared" si="4"/>
        <v>0</v>
      </c>
      <c r="AN8" s="650">
        <f t="shared" si="4"/>
        <v>15</v>
      </c>
      <c r="AO8" s="650">
        <f t="shared" si="4"/>
        <v>57</v>
      </c>
      <c r="AP8" s="650">
        <f t="shared" si="4"/>
        <v>20</v>
      </c>
      <c r="AQ8" s="650">
        <f t="shared" si="4"/>
        <v>159</v>
      </c>
      <c r="AR8" s="650">
        <f>AS8+AT8+AU8+AV8+AW8+AX8+AY8</f>
        <v>77</v>
      </c>
      <c r="AS8" s="650">
        <f t="shared" ref="AS8:AY8" si="5">SUM(AS9:AS47)</f>
        <v>14</v>
      </c>
      <c r="AT8" s="650">
        <f t="shared" si="5"/>
        <v>34</v>
      </c>
      <c r="AU8" s="650">
        <f t="shared" si="5"/>
        <v>0</v>
      </c>
      <c r="AV8" s="650">
        <f t="shared" si="5"/>
        <v>3</v>
      </c>
      <c r="AW8" s="650">
        <f t="shared" si="5"/>
        <v>14</v>
      </c>
      <c r="AX8" s="650">
        <f t="shared" si="5"/>
        <v>0</v>
      </c>
      <c r="AY8" s="651">
        <f t="shared" si="5"/>
        <v>12</v>
      </c>
      <c r="AZ8" s="649">
        <f>BA8+BB8+BC8+BD8+BE8+BF8+BG8</f>
        <v>444</v>
      </c>
      <c r="BA8" s="650">
        <f t="shared" ref="BA8:BG8" si="6">SUM(BA9:BA47)</f>
        <v>49</v>
      </c>
      <c r="BB8" s="650">
        <f t="shared" si="6"/>
        <v>177</v>
      </c>
      <c r="BC8" s="650">
        <f t="shared" si="6"/>
        <v>0</v>
      </c>
      <c r="BD8" s="650">
        <f t="shared" si="6"/>
        <v>15</v>
      </c>
      <c r="BE8" s="650">
        <f t="shared" si="6"/>
        <v>27</v>
      </c>
      <c r="BF8" s="650">
        <f t="shared" si="6"/>
        <v>20</v>
      </c>
      <c r="BG8" s="651">
        <f t="shared" si="6"/>
        <v>156</v>
      </c>
      <c r="BH8" s="649">
        <f>BI8+BJ8+BK8+BL8+BM8+BN8+BO8</f>
        <v>143</v>
      </c>
      <c r="BI8" s="650">
        <f t="shared" ref="BI8:BO8" si="7">SUM(BI9:BI47)</f>
        <v>21</v>
      </c>
      <c r="BJ8" s="650">
        <f t="shared" si="7"/>
        <v>35</v>
      </c>
      <c r="BK8" s="650">
        <f t="shared" si="7"/>
        <v>0</v>
      </c>
      <c r="BL8" s="650">
        <f t="shared" si="7"/>
        <v>3</v>
      </c>
      <c r="BM8" s="650">
        <f t="shared" si="7"/>
        <v>72</v>
      </c>
      <c r="BN8" s="650">
        <f t="shared" si="7"/>
        <v>0</v>
      </c>
      <c r="BO8" s="651">
        <f t="shared" si="7"/>
        <v>12</v>
      </c>
    </row>
    <row r="9" spans="1:67" x14ac:dyDescent="0.2">
      <c r="A9" s="258">
        <v>1</v>
      </c>
      <c r="B9" s="259" t="s">
        <v>637</v>
      </c>
      <c r="C9" s="258">
        <v>10</v>
      </c>
      <c r="D9" s="255">
        <f>E9+F9+G9+H9+I9+J9+K9</f>
        <v>0</v>
      </c>
      <c r="E9" s="252"/>
      <c r="F9" s="88"/>
      <c r="G9" s="88"/>
      <c r="H9" s="88"/>
      <c r="I9" s="88"/>
      <c r="J9" s="88"/>
      <c r="K9" s="260"/>
      <c r="L9" s="255">
        <f>M9+N9+O9+P9+Q9+R9+S9</f>
        <v>1</v>
      </c>
      <c r="M9" s="88">
        <v>1</v>
      </c>
      <c r="N9" s="88"/>
      <c r="O9" s="88"/>
      <c r="P9" s="88"/>
      <c r="Q9" s="88"/>
      <c r="R9" s="88"/>
      <c r="S9" s="260"/>
      <c r="T9" s="263">
        <f>U9+V9+W9+X9+Y9+Z9+AA9</f>
        <v>1</v>
      </c>
      <c r="U9" s="264">
        <f>E9+M9</f>
        <v>1</v>
      </c>
      <c r="V9" s="264">
        <f t="shared" ref="V9:AA39" si="8">F9+N9</f>
        <v>0</v>
      </c>
      <c r="W9" s="264">
        <f t="shared" si="8"/>
        <v>0</v>
      </c>
      <c r="X9" s="264">
        <f t="shared" si="8"/>
        <v>0</v>
      </c>
      <c r="Y9" s="264">
        <f t="shared" si="8"/>
        <v>0</v>
      </c>
      <c r="Z9" s="264">
        <f t="shared" si="8"/>
        <v>0</v>
      </c>
      <c r="AA9" s="265">
        <f t="shared" si="8"/>
        <v>0</v>
      </c>
      <c r="AB9" s="263">
        <f>AC9+AD9+AE9+AF9+AG9+AH9+AI9</f>
        <v>0</v>
      </c>
      <c r="AC9" s="264">
        <f t="shared" ref="AC9:AI39" si="9">AK9+AS9</f>
        <v>0</v>
      </c>
      <c r="AD9" s="264">
        <f t="shared" si="9"/>
        <v>0</v>
      </c>
      <c r="AE9" s="264">
        <f t="shared" si="9"/>
        <v>0</v>
      </c>
      <c r="AF9" s="264">
        <f t="shared" si="9"/>
        <v>0</v>
      </c>
      <c r="AG9" s="264">
        <f t="shared" si="9"/>
        <v>0</v>
      </c>
      <c r="AH9" s="264">
        <f t="shared" si="9"/>
        <v>0</v>
      </c>
      <c r="AI9" s="265">
        <f t="shared" si="9"/>
        <v>0</v>
      </c>
      <c r="AJ9" s="263">
        <f>AK9+AL9+AM9+AN9+AO9+AP9+AQ9</f>
        <v>0</v>
      </c>
      <c r="AK9" s="88"/>
      <c r="AL9" s="88"/>
      <c r="AM9" s="88"/>
      <c r="AN9" s="88"/>
      <c r="AO9" s="88"/>
      <c r="AP9" s="88"/>
      <c r="AQ9" s="88"/>
      <c r="AR9" s="264">
        <f>AS9+AT9+AU9+AV9+AW9+AX9+AY9</f>
        <v>0</v>
      </c>
      <c r="AS9" s="88"/>
      <c r="AT9" s="88"/>
      <c r="AU9" s="88"/>
      <c r="AV9" s="88"/>
      <c r="AW9" s="88"/>
      <c r="AX9" s="88"/>
      <c r="AY9" s="260"/>
      <c r="AZ9" s="266">
        <f>BA9+BB9+BC9+BD9+BE9+BF9+BG9</f>
        <v>0</v>
      </c>
      <c r="BA9" s="88"/>
      <c r="BB9" s="88"/>
      <c r="BC9" s="88"/>
      <c r="BD9" s="88"/>
      <c r="BE9" s="88"/>
      <c r="BF9" s="88"/>
      <c r="BG9" s="260"/>
      <c r="BH9" s="266">
        <f>BI9+BJ9+BK9+BL9+BM9+BN9+BO9</f>
        <v>1</v>
      </c>
      <c r="BI9" s="264">
        <f t="shared" ref="BI9:BO47" si="10">U9-AC9</f>
        <v>1</v>
      </c>
      <c r="BJ9" s="264">
        <f t="shared" si="10"/>
        <v>0</v>
      </c>
      <c r="BK9" s="264">
        <f t="shared" si="10"/>
        <v>0</v>
      </c>
      <c r="BL9" s="264">
        <f t="shared" si="10"/>
        <v>0</v>
      </c>
      <c r="BM9" s="264">
        <f t="shared" si="10"/>
        <v>0</v>
      </c>
      <c r="BN9" s="264">
        <f t="shared" si="10"/>
        <v>0</v>
      </c>
      <c r="BO9" s="265">
        <f>AA9-AI9</f>
        <v>0</v>
      </c>
    </row>
    <row r="10" spans="1:67" x14ac:dyDescent="0.2">
      <c r="A10" s="258">
        <v>2</v>
      </c>
      <c r="B10" s="259" t="s">
        <v>638</v>
      </c>
      <c r="C10" s="258">
        <v>16</v>
      </c>
      <c r="D10" s="255">
        <f t="shared" ref="D10:D47" si="11">E10+F10+G10+H10+I10+J10+K10</f>
        <v>0</v>
      </c>
      <c r="E10" s="252"/>
      <c r="F10" s="88"/>
      <c r="G10" s="88"/>
      <c r="H10" s="88"/>
      <c r="I10" s="88"/>
      <c r="J10" s="88"/>
      <c r="K10" s="260"/>
      <c r="L10" s="255">
        <f t="shared" ref="L10:L47" si="12">M10+N10+O10+P10+Q10+R10+S10</f>
        <v>1</v>
      </c>
      <c r="M10" s="88"/>
      <c r="N10" s="88">
        <v>1</v>
      </c>
      <c r="O10" s="88"/>
      <c r="P10" s="88"/>
      <c r="Q10" s="88"/>
      <c r="R10" s="88"/>
      <c r="S10" s="260"/>
      <c r="T10" s="263">
        <f t="shared" ref="T10:T47" si="13">U10+V10+W10+X10+Y10+Z10+AA10</f>
        <v>1</v>
      </c>
      <c r="U10" s="264">
        <f t="shared" ref="U10:U47" si="14">E10+M10</f>
        <v>0</v>
      </c>
      <c r="V10" s="264">
        <f t="shared" si="8"/>
        <v>1</v>
      </c>
      <c r="W10" s="264">
        <f t="shared" si="8"/>
        <v>0</v>
      </c>
      <c r="X10" s="264">
        <f t="shared" si="8"/>
        <v>0</v>
      </c>
      <c r="Y10" s="264">
        <f t="shared" si="8"/>
        <v>0</v>
      </c>
      <c r="Z10" s="264">
        <f t="shared" si="8"/>
        <v>0</v>
      </c>
      <c r="AA10" s="265">
        <f t="shared" si="8"/>
        <v>0</v>
      </c>
      <c r="AB10" s="263">
        <f t="shared" ref="AB10:AB47" si="15">AC10+AD10+AE10+AF10+AG10+AH10+AI10</f>
        <v>1</v>
      </c>
      <c r="AC10" s="264">
        <f t="shared" si="9"/>
        <v>0</v>
      </c>
      <c r="AD10" s="264">
        <f t="shared" si="9"/>
        <v>1</v>
      </c>
      <c r="AE10" s="264">
        <f t="shared" si="9"/>
        <v>0</v>
      </c>
      <c r="AF10" s="264">
        <f t="shared" si="9"/>
        <v>0</v>
      </c>
      <c r="AG10" s="264">
        <f t="shared" si="9"/>
        <v>0</v>
      </c>
      <c r="AH10" s="264">
        <f t="shared" si="9"/>
        <v>0</v>
      </c>
      <c r="AI10" s="265">
        <f t="shared" si="9"/>
        <v>0</v>
      </c>
      <c r="AJ10" s="263">
        <f t="shared" ref="AJ10:AJ47" si="16">AK10+AL10+AM10+AN10+AO10+AP10+AQ10</f>
        <v>0</v>
      </c>
      <c r="AK10" s="88"/>
      <c r="AL10" s="88"/>
      <c r="AM10" s="88"/>
      <c r="AN10" s="88"/>
      <c r="AO10" s="88"/>
      <c r="AP10" s="88"/>
      <c r="AQ10" s="88"/>
      <c r="AR10" s="264">
        <f>AS10+AT10+AU10+AV10+AW10+AX10+AY10</f>
        <v>1</v>
      </c>
      <c r="AS10" s="88"/>
      <c r="AT10" s="88">
        <v>1</v>
      </c>
      <c r="AU10" s="88"/>
      <c r="AV10" s="88"/>
      <c r="AW10" s="88"/>
      <c r="AX10" s="88"/>
      <c r="AY10" s="260"/>
      <c r="AZ10" s="266">
        <f>BA10+BB10+BC10+BD10+BE10+BF10+BG10</f>
        <v>1</v>
      </c>
      <c r="BA10" s="88"/>
      <c r="BB10" s="88">
        <v>1</v>
      </c>
      <c r="BC10" s="88"/>
      <c r="BD10" s="88"/>
      <c r="BE10" s="88"/>
      <c r="BF10" s="88"/>
      <c r="BG10" s="260"/>
      <c r="BH10" s="266">
        <f t="shared" ref="BH10:BH47" si="17">BI10+BJ10+BK10+BL10+BM10+BN10+BO10</f>
        <v>0</v>
      </c>
      <c r="BI10" s="264">
        <f t="shared" si="10"/>
        <v>0</v>
      </c>
      <c r="BJ10" s="264">
        <f t="shared" si="10"/>
        <v>0</v>
      </c>
      <c r="BK10" s="264">
        <f t="shared" si="10"/>
        <v>0</v>
      </c>
      <c r="BL10" s="264">
        <f t="shared" si="10"/>
        <v>0</v>
      </c>
      <c r="BM10" s="264">
        <f t="shared" si="10"/>
        <v>0</v>
      </c>
      <c r="BN10" s="264">
        <f t="shared" si="10"/>
        <v>0</v>
      </c>
      <c r="BO10" s="265">
        <f t="shared" si="10"/>
        <v>0</v>
      </c>
    </row>
    <row r="11" spans="1:67" x14ac:dyDescent="0.2">
      <c r="A11" s="258">
        <v>3</v>
      </c>
      <c r="B11" s="259" t="s">
        <v>639</v>
      </c>
      <c r="C11" s="258">
        <v>21</v>
      </c>
      <c r="D11" s="255">
        <f t="shared" si="11"/>
        <v>6</v>
      </c>
      <c r="E11" s="252">
        <v>5</v>
      </c>
      <c r="F11" s="88">
        <v>1</v>
      </c>
      <c r="G11" s="88"/>
      <c r="H11" s="88"/>
      <c r="I11" s="88"/>
      <c r="J11" s="88"/>
      <c r="K11" s="260"/>
      <c r="L11" s="255">
        <f>M11+N11+O11+P11+Q11+R11+S11</f>
        <v>99</v>
      </c>
      <c r="M11" s="88">
        <v>22</v>
      </c>
      <c r="N11" s="88">
        <v>41</v>
      </c>
      <c r="O11" s="88"/>
      <c r="P11" s="88"/>
      <c r="Q11" s="88"/>
      <c r="R11" s="88"/>
      <c r="S11" s="260">
        <v>36</v>
      </c>
      <c r="T11" s="263">
        <f t="shared" si="13"/>
        <v>105</v>
      </c>
      <c r="U11" s="264">
        <f t="shared" si="14"/>
        <v>27</v>
      </c>
      <c r="V11" s="264">
        <f t="shared" si="8"/>
        <v>42</v>
      </c>
      <c r="W11" s="264">
        <f t="shared" si="8"/>
        <v>0</v>
      </c>
      <c r="X11" s="264">
        <f t="shared" si="8"/>
        <v>0</v>
      </c>
      <c r="Y11" s="264">
        <f t="shared" si="8"/>
        <v>0</v>
      </c>
      <c r="Z11" s="264">
        <f t="shared" si="8"/>
        <v>0</v>
      </c>
      <c r="AA11" s="265">
        <f t="shared" si="8"/>
        <v>36</v>
      </c>
      <c r="AB11" s="263">
        <f t="shared" si="15"/>
        <v>88</v>
      </c>
      <c r="AC11" s="264">
        <f t="shared" si="9"/>
        <v>19</v>
      </c>
      <c r="AD11" s="264">
        <f t="shared" si="9"/>
        <v>35</v>
      </c>
      <c r="AE11" s="264">
        <f t="shared" si="9"/>
        <v>0</v>
      </c>
      <c r="AF11" s="264">
        <f t="shared" si="9"/>
        <v>0</v>
      </c>
      <c r="AG11" s="264">
        <f t="shared" si="9"/>
        <v>0</v>
      </c>
      <c r="AH11" s="264">
        <f t="shared" si="9"/>
        <v>0</v>
      </c>
      <c r="AI11" s="265">
        <f t="shared" si="9"/>
        <v>34</v>
      </c>
      <c r="AJ11" s="263">
        <f t="shared" si="16"/>
        <v>69</v>
      </c>
      <c r="AK11" s="88">
        <v>11</v>
      </c>
      <c r="AL11" s="88">
        <v>27</v>
      </c>
      <c r="AM11" s="88"/>
      <c r="AN11" s="88"/>
      <c r="AO11" s="88"/>
      <c r="AP11" s="88"/>
      <c r="AQ11" s="88">
        <v>31</v>
      </c>
      <c r="AR11" s="264">
        <f t="shared" ref="AR11:AR47" si="18">AS11+AT11+AU11+AV11+AW11+AX11+AY11</f>
        <v>19</v>
      </c>
      <c r="AS11" s="88">
        <v>8</v>
      </c>
      <c r="AT11" s="88">
        <v>8</v>
      </c>
      <c r="AU11" s="88"/>
      <c r="AV11" s="88"/>
      <c r="AW11" s="88"/>
      <c r="AX11" s="88"/>
      <c r="AY11" s="260">
        <v>3</v>
      </c>
      <c r="AZ11" s="266">
        <f t="shared" ref="AZ11:AZ47" si="19">BA11+BB11+BC11+BD11+BE11+BF11+BG11</f>
        <v>83</v>
      </c>
      <c r="BA11" s="88">
        <v>14</v>
      </c>
      <c r="BB11" s="88">
        <v>35</v>
      </c>
      <c r="BC11" s="88"/>
      <c r="BD11" s="88"/>
      <c r="BE11" s="88"/>
      <c r="BF11" s="88"/>
      <c r="BG11" s="260">
        <v>34</v>
      </c>
      <c r="BH11" s="266">
        <f t="shared" si="17"/>
        <v>17</v>
      </c>
      <c r="BI11" s="264">
        <f t="shared" si="10"/>
        <v>8</v>
      </c>
      <c r="BJ11" s="264">
        <f t="shared" si="10"/>
        <v>7</v>
      </c>
      <c r="BK11" s="264">
        <f t="shared" si="10"/>
        <v>0</v>
      </c>
      <c r="BL11" s="264">
        <f t="shared" si="10"/>
        <v>0</v>
      </c>
      <c r="BM11" s="264">
        <f t="shared" si="10"/>
        <v>0</v>
      </c>
      <c r="BN11" s="264">
        <f t="shared" si="10"/>
        <v>0</v>
      </c>
      <c r="BO11" s="265">
        <f t="shared" si="10"/>
        <v>2</v>
      </c>
    </row>
    <row r="12" spans="1:67" x14ac:dyDescent="0.2">
      <c r="A12" s="258">
        <v>4</v>
      </c>
      <c r="B12" s="259" t="s">
        <v>659</v>
      </c>
      <c r="C12" s="258">
        <v>22</v>
      </c>
      <c r="D12" s="255">
        <f t="shared" si="11"/>
        <v>44</v>
      </c>
      <c r="E12" s="252"/>
      <c r="F12" s="88">
        <v>6</v>
      </c>
      <c r="G12" s="88"/>
      <c r="H12" s="88">
        <v>2</v>
      </c>
      <c r="I12" s="88">
        <v>28</v>
      </c>
      <c r="J12" s="88"/>
      <c r="K12" s="260">
        <v>8</v>
      </c>
      <c r="L12" s="255">
        <f t="shared" si="12"/>
        <v>59</v>
      </c>
      <c r="M12" s="88"/>
      <c r="N12" s="88">
        <v>9</v>
      </c>
      <c r="O12" s="88"/>
      <c r="P12" s="88">
        <v>5</v>
      </c>
      <c r="Q12" s="88">
        <v>26</v>
      </c>
      <c r="R12" s="88">
        <v>5</v>
      </c>
      <c r="S12" s="260">
        <v>14</v>
      </c>
      <c r="T12" s="263">
        <f t="shared" si="13"/>
        <v>103</v>
      </c>
      <c r="U12" s="264">
        <f t="shared" si="14"/>
        <v>0</v>
      </c>
      <c r="V12" s="264">
        <f t="shared" si="8"/>
        <v>15</v>
      </c>
      <c r="W12" s="264">
        <f t="shared" si="8"/>
        <v>0</v>
      </c>
      <c r="X12" s="264">
        <f t="shared" si="8"/>
        <v>7</v>
      </c>
      <c r="Y12" s="264">
        <f t="shared" si="8"/>
        <v>54</v>
      </c>
      <c r="Z12" s="264">
        <f t="shared" si="8"/>
        <v>5</v>
      </c>
      <c r="AA12" s="265">
        <f t="shared" si="8"/>
        <v>22</v>
      </c>
      <c r="AB12" s="263">
        <f t="shared" si="15"/>
        <v>55</v>
      </c>
      <c r="AC12" s="264">
        <f t="shared" si="9"/>
        <v>0</v>
      </c>
      <c r="AD12" s="264">
        <f t="shared" si="9"/>
        <v>8</v>
      </c>
      <c r="AE12" s="264">
        <f t="shared" si="9"/>
        <v>0</v>
      </c>
      <c r="AF12" s="264">
        <f t="shared" si="9"/>
        <v>5</v>
      </c>
      <c r="AG12" s="264">
        <f t="shared" si="9"/>
        <v>22</v>
      </c>
      <c r="AH12" s="264">
        <f t="shared" si="9"/>
        <v>5</v>
      </c>
      <c r="AI12" s="265">
        <f t="shared" si="9"/>
        <v>15</v>
      </c>
      <c r="AJ12" s="263">
        <f t="shared" si="16"/>
        <v>50</v>
      </c>
      <c r="AK12" s="88"/>
      <c r="AL12" s="88">
        <v>8</v>
      </c>
      <c r="AM12" s="88"/>
      <c r="AN12" s="88">
        <v>4</v>
      </c>
      <c r="AO12" s="88">
        <v>19</v>
      </c>
      <c r="AP12" s="88">
        <v>5</v>
      </c>
      <c r="AQ12" s="88">
        <v>14</v>
      </c>
      <c r="AR12" s="264">
        <f t="shared" si="18"/>
        <v>5</v>
      </c>
      <c r="AS12" s="88"/>
      <c r="AT12" s="88"/>
      <c r="AU12" s="88"/>
      <c r="AV12" s="88">
        <v>1</v>
      </c>
      <c r="AW12" s="88">
        <v>3</v>
      </c>
      <c r="AX12" s="88"/>
      <c r="AY12" s="260">
        <v>1</v>
      </c>
      <c r="AZ12" s="266">
        <f t="shared" si="19"/>
        <v>17</v>
      </c>
      <c r="BA12" s="88"/>
      <c r="BB12" s="88">
        <v>1</v>
      </c>
      <c r="BC12" s="88"/>
      <c r="BD12" s="88">
        <v>4</v>
      </c>
      <c r="BE12" s="88">
        <v>6</v>
      </c>
      <c r="BF12" s="88">
        <v>5</v>
      </c>
      <c r="BG12" s="260">
        <v>1</v>
      </c>
      <c r="BH12" s="266">
        <f t="shared" si="17"/>
        <v>48</v>
      </c>
      <c r="BI12" s="264">
        <f t="shared" si="10"/>
        <v>0</v>
      </c>
      <c r="BJ12" s="264">
        <f t="shared" si="10"/>
        <v>7</v>
      </c>
      <c r="BK12" s="264">
        <f t="shared" si="10"/>
        <v>0</v>
      </c>
      <c r="BL12" s="264">
        <f t="shared" si="10"/>
        <v>2</v>
      </c>
      <c r="BM12" s="264">
        <f t="shared" si="10"/>
        <v>32</v>
      </c>
      <c r="BN12" s="264">
        <f t="shared" si="10"/>
        <v>0</v>
      </c>
      <c r="BO12" s="265">
        <f t="shared" si="10"/>
        <v>7</v>
      </c>
    </row>
    <row r="13" spans="1:67" x14ac:dyDescent="0.2">
      <c r="A13" s="258">
        <v>5</v>
      </c>
      <c r="B13" s="259" t="s">
        <v>640</v>
      </c>
      <c r="C13" s="258">
        <v>1</v>
      </c>
      <c r="D13" s="255">
        <f t="shared" si="11"/>
        <v>9</v>
      </c>
      <c r="E13" s="252"/>
      <c r="F13" s="88">
        <v>9</v>
      </c>
      <c r="G13" s="88"/>
      <c r="H13" s="88"/>
      <c r="I13" s="88"/>
      <c r="J13" s="88"/>
      <c r="K13" s="260"/>
      <c r="L13" s="255">
        <f t="shared" si="12"/>
        <v>83</v>
      </c>
      <c r="M13" s="88"/>
      <c r="N13" s="88">
        <v>51</v>
      </c>
      <c r="O13" s="88"/>
      <c r="P13" s="88"/>
      <c r="Q13" s="88"/>
      <c r="R13" s="88"/>
      <c r="S13" s="260">
        <v>32</v>
      </c>
      <c r="T13" s="263">
        <f t="shared" si="13"/>
        <v>92</v>
      </c>
      <c r="U13" s="264">
        <f t="shared" si="14"/>
        <v>0</v>
      </c>
      <c r="V13" s="264">
        <f t="shared" si="8"/>
        <v>60</v>
      </c>
      <c r="W13" s="264">
        <f t="shared" si="8"/>
        <v>0</v>
      </c>
      <c r="X13" s="264">
        <f t="shared" si="8"/>
        <v>0</v>
      </c>
      <c r="Y13" s="264">
        <f t="shared" si="8"/>
        <v>0</v>
      </c>
      <c r="Z13" s="264">
        <f t="shared" si="8"/>
        <v>0</v>
      </c>
      <c r="AA13" s="265">
        <f t="shared" si="8"/>
        <v>32</v>
      </c>
      <c r="AB13" s="263">
        <f t="shared" si="15"/>
        <v>85</v>
      </c>
      <c r="AC13" s="264">
        <f t="shared" si="9"/>
        <v>0</v>
      </c>
      <c r="AD13" s="264">
        <f t="shared" si="9"/>
        <v>54</v>
      </c>
      <c r="AE13" s="264">
        <f t="shared" si="9"/>
        <v>0</v>
      </c>
      <c r="AF13" s="264">
        <f t="shared" si="9"/>
        <v>0</v>
      </c>
      <c r="AG13" s="264">
        <f t="shared" si="9"/>
        <v>0</v>
      </c>
      <c r="AH13" s="264">
        <f t="shared" si="9"/>
        <v>0</v>
      </c>
      <c r="AI13" s="265">
        <f t="shared" si="9"/>
        <v>31</v>
      </c>
      <c r="AJ13" s="263">
        <f>AK13+AL13+AM13+AN13+AO13+AP13+AQ13</f>
        <v>70</v>
      </c>
      <c r="AK13" s="88"/>
      <c r="AL13" s="88">
        <v>44</v>
      </c>
      <c r="AM13" s="88"/>
      <c r="AN13" s="88"/>
      <c r="AO13" s="88"/>
      <c r="AP13" s="88"/>
      <c r="AQ13" s="88">
        <v>26</v>
      </c>
      <c r="AR13" s="264">
        <f>AS13+AT13+AU13+AV13+AW13+AX13+AY13</f>
        <v>15</v>
      </c>
      <c r="AS13" s="88"/>
      <c r="AT13" s="88">
        <v>10</v>
      </c>
      <c r="AU13" s="88"/>
      <c r="AV13" s="88"/>
      <c r="AW13" s="88"/>
      <c r="AX13" s="88"/>
      <c r="AY13" s="260">
        <v>5</v>
      </c>
      <c r="AZ13" s="266">
        <f>BA13+BB13+BC13+BD13+BE13+BF13+BG13</f>
        <v>76</v>
      </c>
      <c r="BA13" s="88"/>
      <c r="BB13" s="88">
        <v>45</v>
      </c>
      <c r="BC13" s="88"/>
      <c r="BD13" s="88"/>
      <c r="BE13" s="88"/>
      <c r="BF13" s="88"/>
      <c r="BG13" s="260">
        <v>31</v>
      </c>
      <c r="BH13" s="266">
        <f t="shared" si="17"/>
        <v>7</v>
      </c>
      <c r="BI13" s="264">
        <f t="shared" si="10"/>
        <v>0</v>
      </c>
      <c r="BJ13" s="264">
        <f t="shared" si="10"/>
        <v>6</v>
      </c>
      <c r="BK13" s="264">
        <f t="shared" si="10"/>
        <v>0</v>
      </c>
      <c r="BL13" s="264">
        <f t="shared" si="10"/>
        <v>0</v>
      </c>
      <c r="BM13" s="264">
        <f t="shared" si="10"/>
        <v>0</v>
      </c>
      <c r="BN13" s="264">
        <f t="shared" si="10"/>
        <v>0</v>
      </c>
      <c r="BO13" s="265">
        <f t="shared" si="10"/>
        <v>1</v>
      </c>
    </row>
    <row r="14" spans="1:67" x14ac:dyDescent="0.2">
      <c r="A14" s="258">
        <v>6</v>
      </c>
      <c r="B14" s="259" t="s">
        <v>641</v>
      </c>
      <c r="C14" s="258">
        <v>19</v>
      </c>
      <c r="D14" s="255">
        <f t="shared" si="11"/>
        <v>16</v>
      </c>
      <c r="E14" s="252">
        <v>7</v>
      </c>
      <c r="F14" s="88">
        <v>8</v>
      </c>
      <c r="G14" s="88"/>
      <c r="H14" s="88"/>
      <c r="I14" s="88"/>
      <c r="J14" s="88"/>
      <c r="K14" s="260">
        <v>1</v>
      </c>
      <c r="L14" s="255">
        <f t="shared" si="12"/>
        <v>91</v>
      </c>
      <c r="M14" s="88">
        <v>21</v>
      </c>
      <c r="N14" s="88">
        <v>45</v>
      </c>
      <c r="O14" s="88"/>
      <c r="P14" s="88">
        <v>1</v>
      </c>
      <c r="Q14" s="88"/>
      <c r="R14" s="88"/>
      <c r="S14" s="260">
        <v>24</v>
      </c>
      <c r="T14" s="263">
        <f>U14+V14+W14+X14+Y14+Z14+AA14</f>
        <v>107</v>
      </c>
      <c r="U14" s="264">
        <f t="shared" si="14"/>
        <v>28</v>
      </c>
      <c r="V14" s="264">
        <f t="shared" si="8"/>
        <v>53</v>
      </c>
      <c r="W14" s="264">
        <f t="shared" si="8"/>
        <v>0</v>
      </c>
      <c r="X14" s="264">
        <f t="shared" si="8"/>
        <v>1</v>
      </c>
      <c r="Y14" s="264">
        <f t="shared" si="8"/>
        <v>0</v>
      </c>
      <c r="Z14" s="264">
        <f t="shared" si="8"/>
        <v>0</v>
      </c>
      <c r="AA14" s="265">
        <f t="shared" si="8"/>
        <v>25</v>
      </c>
      <c r="AB14" s="263">
        <f t="shared" si="15"/>
        <v>94</v>
      </c>
      <c r="AC14" s="264">
        <f t="shared" si="9"/>
        <v>20</v>
      </c>
      <c r="AD14" s="264">
        <f t="shared" si="9"/>
        <v>48</v>
      </c>
      <c r="AE14" s="264">
        <f t="shared" si="9"/>
        <v>0</v>
      </c>
      <c r="AF14" s="264">
        <f t="shared" si="9"/>
        <v>1</v>
      </c>
      <c r="AG14" s="264">
        <f t="shared" si="9"/>
        <v>0</v>
      </c>
      <c r="AH14" s="264">
        <f t="shared" si="9"/>
        <v>0</v>
      </c>
      <c r="AI14" s="265">
        <f t="shared" si="9"/>
        <v>25</v>
      </c>
      <c r="AJ14" s="263">
        <f t="shared" si="16"/>
        <v>82</v>
      </c>
      <c r="AK14" s="88">
        <v>16</v>
      </c>
      <c r="AL14" s="88">
        <v>41</v>
      </c>
      <c r="AM14" s="88"/>
      <c r="AN14" s="88">
        <v>1</v>
      </c>
      <c r="AO14" s="88"/>
      <c r="AP14" s="88"/>
      <c r="AQ14" s="88">
        <v>24</v>
      </c>
      <c r="AR14" s="264">
        <f t="shared" si="18"/>
        <v>12</v>
      </c>
      <c r="AS14" s="88">
        <v>4</v>
      </c>
      <c r="AT14" s="88">
        <v>7</v>
      </c>
      <c r="AU14" s="88"/>
      <c r="AV14" s="88"/>
      <c r="AW14" s="88"/>
      <c r="AX14" s="88"/>
      <c r="AY14" s="260">
        <v>1</v>
      </c>
      <c r="AZ14" s="266">
        <f>BA14+BB14+BC14+BD14+BE14+BF14+BG14</f>
        <v>82</v>
      </c>
      <c r="BA14" s="88">
        <v>16</v>
      </c>
      <c r="BB14" s="88">
        <v>40</v>
      </c>
      <c r="BC14" s="88"/>
      <c r="BD14" s="88">
        <v>1</v>
      </c>
      <c r="BE14" s="88"/>
      <c r="BF14" s="88"/>
      <c r="BG14" s="260">
        <v>25</v>
      </c>
      <c r="BH14" s="266">
        <f t="shared" si="17"/>
        <v>13</v>
      </c>
      <c r="BI14" s="264">
        <f t="shared" si="10"/>
        <v>8</v>
      </c>
      <c r="BJ14" s="264">
        <f t="shared" si="10"/>
        <v>5</v>
      </c>
      <c r="BK14" s="264">
        <f t="shared" si="10"/>
        <v>0</v>
      </c>
      <c r="BL14" s="264">
        <f t="shared" si="10"/>
        <v>0</v>
      </c>
      <c r="BM14" s="264">
        <f t="shared" si="10"/>
        <v>0</v>
      </c>
      <c r="BN14" s="264">
        <f t="shared" si="10"/>
        <v>0</v>
      </c>
      <c r="BO14" s="265">
        <f t="shared" si="10"/>
        <v>0</v>
      </c>
    </row>
    <row r="15" spans="1:67" x14ac:dyDescent="0.2">
      <c r="A15" s="258">
        <v>7</v>
      </c>
      <c r="B15" s="259" t="s">
        <v>642</v>
      </c>
      <c r="C15" s="258">
        <v>17</v>
      </c>
      <c r="D15" s="255">
        <f t="shared" si="11"/>
        <v>28</v>
      </c>
      <c r="E15" s="252"/>
      <c r="F15" s="88">
        <v>3</v>
      </c>
      <c r="G15" s="88"/>
      <c r="H15" s="88">
        <v>1</v>
      </c>
      <c r="I15" s="88">
        <v>23</v>
      </c>
      <c r="J15" s="88"/>
      <c r="K15" s="260">
        <v>1</v>
      </c>
      <c r="L15" s="255">
        <f>M15+N15+O15+P15+Q15+R15+S15</f>
        <v>53</v>
      </c>
      <c r="M15" s="88"/>
      <c r="N15" s="88">
        <v>10</v>
      </c>
      <c r="O15" s="88"/>
      <c r="P15" s="88">
        <v>7</v>
      </c>
      <c r="Q15" s="88">
        <v>19</v>
      </c>
      <c r="R15" s="88">
        <v>6</v>
      </c>
      <c r="S15" s="260">
        <v>11</v>
      </c>
      <c r="T15" s="263">
        <f t="shared" si="13"/>
        <v>81</v>
      </c>
      <c r="U15" s="264">
        <f t="shared" si="14"/>
        <v>0</v>
      </c>
      <c r="V15" s="264">
        <f t="shared" si="8"/>
        <v>13</v>
      </c>
      <c r="W15" s="264">
        <f t="shared" si="8"/>
        <v>0</v>
      </c>
      <c r="X15" s="264">
        <f t="shared" si="8"/>
        <v>8</v>
      </c>
      <c r="Y15" s="264">
        <f t="shared" si="8"/>
        <v>42</v>
      </c>
      <c r="Z15" s="264">
        <f t="shared" si="8"/>
        <v>6</v>
      </c>
      <c r="AA15" s="265">
        <f t="shared" si="8"/>
        <v>12</v>
      </c>
      <c r="AB15" s="263">
        <f t="shared" si="15"/>
        <v>64</v>
      </c>
      <c r="AC15" s="264">
        <f t="shared" si="9"/>
        <v>0</v>
      </c>
      <c r="AD15" s="264">
        <f t="shared" si="9"/>
        <v>12</v>
      </c>
      <c r="AE15" s="264">
        <f t="shared" si="9"/>
        <v>0</v>
      </c>
      <c r="AF15" s="264">
        <f t="shared" si="9"/>
        <v>7</v>
      </c>
      <c r="AG15" s="264">
        <f t="shared" si="9"/>
        <v>27</v>
      </c>
      <c r="AH15" s="264">
        <f t="shared" si="9"/>
        <v>6</v>
      </c>
      <c r="AI15" s="265">
        <f t="shared" si="9"/>
        <v>12</v>
      </c>
      <c r="AJ15" s="263">
        <f t="shared" si="16"/>
        <v>57</v>
      </c>
      <c r="AK15" s="88"/>
      <c r="AL15" s="88">
        <v>12</v>
      </c>
      <c r="AM15" s="88"/>
      <c r="AN15" s="88">
        <v>7</v>
      </c>
      <c r="AO15" s="88">
        <v>20</v>
      </c>
      <c r="AP15" s="88">
        <v>6</v>
      </c>
      <c r="AQ15" s="88">
        <v>12</v>
      </c>
      <c r="AR15" s="264">
        <f t="shared" si="18"/>
        <v>7</v>
      </c>
      <c r="AS15" s="88"/>
      <c r="AT15" s="88"/>
      <c r="AU15" s="88"/>
      <c r="AV15" s="88"/>
      <c r="AW15" s="88">
        <v>7</v>
      </c>
      <c r="AX15" s="88"/>
      <c r="AY15" s="260"/>
      <c r="AZ15" s="266">
        <f t="shared" si="19"/>
        <v>43</v>
      </c>
      <c r="BA15" s="88"/>
      <c r="BB15" s="88">
        <v>7</v>
      </c>
      <c r="BC15" s="88"/>
      <c r="BD15" s="88">
        <v>7</v>
      </c>
      <c r="BE15" s="88">
        <v>11</v>
      </c>
      <c r="BF15" s="88">
        <v>6</v>
      </c>
      <c r="BG15" s="260">
        <v>12</v>
      </c>
      <c r="BH15" s="266">
        <f t="shared" si="17"/>
        <v>17</v>
      </c>
      <c r="BI15" s="264">
        <f t="shared" si="10"/>
        <v>0</v>
      </c>
      <c r="BJ15" s="264">
        <f t="shared" si="10"/>
        <v>1</v>
      </c>
      <c r="BK15" s="264">
        <f t="shared" si="10"/>
        <v>0</v>
      </c>
      <c r="BL15" s="264">
        <f t="shared" si="10"/>
        <v>1</v>
      </c>
      <c r="BM15" s="264">
        <f t="shared" si="10"/>
        <v>15</v>
      </c>
      <c r="BN15" s="264">
        <f t="shared" si="10"/>
        <v>0</v>
      </c>
      <c r="BO15" s="265">
        <f t="shared" si="10"/>
        <v>0</v>
      </c>
    </row>
    <row r="16" spans="1:67" x14ac:dyDescent="0.2">
      <c r="A16" s="258">
        <v>8</v>
      </c>
      <c r="B16" s="259" t="s">
        <v>643</v>
      </c>
      <c r="C16" s="258">
        <v>12</v>
      </c>
      <c r="D16" s="255">
        <f t="shared" ref="D16:D30" si="20">E16+F16+G16+H16+I16+J16+K16</f>
        <v>26</v>
      </c>
      <c r="E16" s="252"/>
      <c r="F16" s="88">
        <v>1</v>
      </c>
      <c r="G16" s="88"/>
      <c r="H16" s="88">
        <v>2</v>
      </c>
      <c r="I16" s="88">
        <v>22</v>
      </c>
      <c r="J16" s="88"/>
      <c r="K16" s="260">
        <v>1</v>
      </c>
      <c r="L16" s="255">
        <f t="shared" ref="L16:L30" si="21">M16+N16+O16+P16+Q16+R16+S16</f>
        <v>62</v>
      </c>
      <c r="M16" s="88"/>
      <c r="N16" s="88">
        <v>11</v>
      </c>
      <c r="O16" s="88"/>
      <c r="P16" s="88">
        <v>2</v>
      </c>
      <c r="Q16" s="88">
        <v>25</v>
      </c>
      <c r="R16" s="88">
        <v>9</v>
      </c>
      <c r="S16" s="260">
        <v>15</v>
      </c>
      <c r="T16" s="263">
        <f t="shared" ref="T16:T30" si="22">U16+V16+W16+X16+Y16+Z16+AA16</f>
        <v>88</v>
      </c>
      <c r="U16" s="264">
        <f t="shared" ref="U16:U30" si="23">E16+M16</f>
        <v>0</v>
      </c>
      <c r="V16" s="264">
        <f t="shared" ref="V16:V30" si="24">F16+N16</f>
        <v>12</v>
      </c>
      <c r="W16" s="264">
        <f t="shared" ref="W16:W30" si="25">G16+O16</f>
        <v>0</v>
      </c>
      <c r="X16" s="264">
        <f t="shared" ref="X16:X30" si="26">H16+P16</f>
        <v>4</v>
      </c>
      <c r="Y16" s="264">
        <f t="shared" ref="Y16:Y30" si="27">I16+Q16</f>
        <v>47</v>
      </c>
      <c r="Z16" s="264">
        <f t="shared" ref="Z16:Z30" si="28">J16+R16</f>
        <v>9</v>
      </c>
      <c r="AA16" s="265">
        <f t="shared" ref="AA16:AA30" si="29">K16+S16</f>
        <v>16</v>
      </c>
      <c r="AB16" s="263">
        <f t="shared" ref="AB16:AB30" si="30">AC16+AD16+AE16+AF16+AG16+AH16+AI16</f>
        <v>59</v>
      </c>
      <c r="AC16" s="264">
        <f t="shared" ref="AC16:AC30" si="31">AK16+AS16</f>
        <v>0</v>
      </c>
      <c r="AD16" s="264">
        <f t="shared" ref="AD16:AD30" si="32">AL16+AT16</f>
        <v>9</v>
      </c>
      <c r="AE16" s="264">
        <f t="shared" ref="AE16:AE30" si="33">AM16+AU16</f>
        <v>0</v>
      </c>
      <c r="AF16" s="264">
        <f t="shared" ref="AF16:AF30" si="34">AN16+AV16</f>
        <v>4</v>
      </c>
      <c r="AG16" s="264">
        <f t="shared" ref="AG16:AG30" si="35">AO16+AW16</f>
        <v>22</v>
      </c>
      <c r="AH16" s="264">
        <f t="shared" ref="AH16:AH30" si="36">AP16+AX16</f>
        <v>9</v>
      </c>
      <c r="AI16" s="265">
        <f t="shared" ref="AI16:AI30" si="37">AQ16+AY16</f>
        <v>15</v>
      </c>
      <c r="AJ16" s="263">
        <f t="shared" ref="AJ16:AJ30" si="38">AK16+AL16+AM16+AN16+AO16+AP16+AQ16</f>
        <v>53</v>
      </c>
      <c r="AK16" s="88"/>
      <c r="AL16" s="88">
        <v>9</v>
      </c>
      <c r="AM16" s="88"/>
      <c r="AN16" s="88">
        <v>2</v>
      </c>
      <c r="AO16" s="88">
        <v>18</v>
      </c>
      <c r="AP16" s="88">
        <v>9</v>
      </c>
      <c r="AQ16" s="88">
        <v>15</v>
      </c>
      <c r="AR16" s="264">
        <f t="shared" ref="AR16:AR30" si="39">AS16+AT16+AU16+AV16+AW16+AX16+AY16</f>
        <v>6</v>
      </c>
      <c r="AS16" s="88"/>
      <c r="AT16" s="88"/>
      <c r="AU16" s="88"/>
      <c r="AV16" s="88">
        <v>2</v>
      </c>
      <c r="AW16" s="88">
        <v>4</v>
      </c>
      <c r="AX16" s="88"/>
      <c r="AY16" s="260"/>
      <c r="AZ16" s="266">
        <f t="shared" ref="AZ16:AZ30" si="40">BA16+BB16+BC16+BD16+BE16+BF16+BG16</f>
        <v>43</v>
      </c>
      <c r="BA16" s="88"/>
      <c r="BB16" s="88">
        <v>7</v>
      </c>
      <c r="BC16" s="88"/>
      <c r="BD16" s="88">
        <v>2</v>
      </c>
      <c r="BE16" s="88">
        <v>10</v>
      </c>
      <c r="BF16" s="88">
        <v>9</v>
      </c>
      <c r="BG16" s="260">
        <v>15</v>
      </c>
      <c r="BH16" s="266">
        <f t="shared" ref="BH16:BH30" si="41">BI16+BJ16+BK16+BL16+BM16+BN16+BO16</f>
        <v>29</v>
      </c>
      <c r="BI16" s="264">
        <f t="shared" ref="BI16:BI30" si="42">U16-AC16</f>
        <v>0</v>
      </c>
      <c r="BJ16" s="264">
        <f t="shared" ref="BJ16:BJ30" si="43">V16-AD16</f>
        <v>3</v>
      </c>
      <c r="BK16" s="264">
        <f t="shared" ref="BK16:BK30" si="44">W16-AE16</f>
        <v>0</v>
      </c>
      <c r="BL16" s="264">
        <f t="shared" ref="BL16:BL30" si="45">X16-AF16</f>
        <v>0</v>
      </c>
      <c r="BM16" s="264">
        <f t="shared" ref="BM16:BM30" si="46">Y16-AG16</f>
        <v>25</v>
      </c>
      <c r="BN16" s="264">
        <f t="shared" ref="BN16:BN30" si="47">Z16-AH16</f>
        <v>0</v>
      </c>
      <c r="BO16" s="265">
        <f t="shared" ref="BO16:BO30" si="48">AA16-AI16</f>
        <v>1</v>
      </c>
    </row>
    <row r="17" spans="1:67" x14ac:dyDescent="0.2">
      <c r="A17" s="258">
        <v>9</v>
      </c>
      <c r="B17" s="259" t="s">
        <v>644</v>
      </c>
      <c r="C17" s="258">
        <v>25</v>
      </c>
      <c r="D17" s="255">
        <f t="shared" si="20"/>
        <v>11</v>
      </c>
      <c r="E17" s="252">
        <v>6</v>
      </c>
      <c r="F17" s="88">
        <v>5</v>
      </c>
      <c r="G17" s="88"/>
      <c r="H17" s="88"/>
      <c r="I17" s="88"/>
      <c r="J17" s="88"/>
      <c r="K17" s="260"/>
      <c r="L17" s="255">
        <f t="shared" si="21"/>
        <v>108</v>
      </c>
      <c r="M17" s="88">
        <v>20</v>
      </c>
      <c r="N17" s="88">
        <v>47</v>
      </c>
      <c r="O17" s="88"/>
      <c r="P17" s="88">
        <v>1</v>
      </c>
      <c r="Q17" s="88"/>
      <c r="R17" s="88"/>
      <c r="S17" s="260">
        <v>40</v>
      </c>
      <c r="T17" s="263">
        <f t="shared" si="22"/>
        <v>119</v>
      </c>
      <c r="U17" s="264">
        <f t="shared" si="23"/>
        <v>26</v>
      </c>
      <c r="V17" s="264">
        <f t="shared" si="24"/>
        <v>52</v>
      </c>
      <c r="W17" s="264">
        <f t="shared" si="25"/>
        <v>0</v>
      </c>
      <c r="X17" s="264">
        <f t="shared" si="26"/>
        <v>1</v>
      </c>
      <c r="Y17" s="264">
        <f t="shared" si="27"/>
        <v>0</v>
      </c>
      <c r="Z17" s="264">
        <f t="shared" si="28"/>
        <v>0</v>
      </c>
      <c r="AA17" s="265">
        <f t="shared" si="29"/>
        <v>40</v>
      </c>
      <c r="AB17" s="263">
        <f t="shared" si="30"/>
        <v>108</v>
      </c>
      <c r="AC17" s="264">
        <f t="shared" si="31"/>
        <v>22</v>
      </c>
      <c r="AD17" s="264">
        <f t="shared" si="32"/>
        <v>46</v>
      </c>
      <c r="AE17" s="264">
        <f t="shared" si="33"/>
        <v>0</v>
      </c>
      <c r="AF17" s="264">
        <f t="shared" si="34"/>
        <v>1</v>
      </c>
      <c r="AG17" s="264">
        <f t="shared" si="35"/>
        <v>0</v>
      </c>
      <c r="AH17" s="264">
        <f t="shared" si="36"/>
        <v>0</v>
      </c>
      <c r="AI17" s="265">
        <f t="shared" si="37"/>
        <v>39</v>
      </c>
      <c r="AJ17" s="263">
        <f t="shared" si="38"/>
        <v>96</v>
      </c>
      <c r="AK17" s="88">
        <v>20</v>
      </c>
      <c r="AL17" s="88">
        <v>38</v>
      </c>
      <c r="AM17" s="88"/>
      <c r="AN17" s="88">
        <v>1</v>
      </c>
      <c r="AO17" s="88"/>
      <c r="AP17" s="88"/>
      <c r="AQ17" s="88">
        <v>37</v>
      </c>
      <c r="AR17" s="264">
        <f t="shared" si="39"/>
        <v>12</v>
      </c>
      <c r="AS17" s="88">
        <v>2</v>
      </c>
      <c r="AT17" s="88">
        <v>8</v>
      </c>
      <c r="AU17" s="88"/>
      <c r="AV17" s="88"/>
      <c r="AW17" s="88"/>
      <c r="AX17" s="88"/>
      <c r="AY17" s="260">
        <v>2</v>
      </c>
      <c r="AZ17" s="266">
        <f t="shared" si="40"/>
        <v>99</v>
      </c>
      <c r="BA17" s="88">
        <v>19</v>
      </c>
      <c r="BB17" s="88">
        <v>41</v>
      </c>
      <c r="BC17" s="88"/>
      <c r="BD17" s="88">
        <v>1</v>
      </c>
      <c r="BE17" s="88"/>
      <c r="BF17" s="88"/>
      <c r="BG17" s="260">
        <v>38</v>
      </c>
      <c r="BH17" s="266">
        <f t="shared" si="41"/>
        <v>11</v>
      </c>
      <c r="BI17" s="264">
        <f t="shared" si="42"/>
        <v>4</v>
      </c>
      <c r="BJ17" s="264">
        <f t="shared" si="43"/>
        <v>6</v>
      </c>
      <c r="BK17" s="264">
        <f t="shared" si="44"/>
        <v>0</v>
      </c>
      <c r="BL17" s="264">
        <f t="shared" si="45"/>
        <v>0</v>
      </c>
      <c r="BM17" s="264">
        <f t="shared" si="46"/>
        <v>0</v>
      </c>
      <c r="BN17" s="264">
        <f t="shared" si="47"/>
        <v>0</v>
      </c>
      <c r="BO17" s="265">
        <f t="shared" si="48"/>
        <v>1</v>
      </c>
    </row>
    <row r="18" spans="1:67" x14ac:dyDescent="0.2">
      <c r="A18" s="258"/>
      <c r="B18" s="259"/>
      <c r="C18" s="258"/>
      <c r="D18" s="255">
        <f t="shared" si="20"/>
        <v>0</v>
      </c>
      <c r="E18" s="252"/>
      <c r="F18" s="88"/>
      <c r="G18" s="88"/>
      <c r="H18" s="88"/>
      <c r="I18" s="88"/>
      <c r="J18" s="88"/>
      <c r="K18" s="260"/>
      <c r="L18" s="255">
        <f t="shared" si="21"/>
        <v>0</v>
      </c>
      <c r="M18" s="88"/>
      <c r="N18" s="88"/>
      <c r="O18" s="88"/>
      <c r="P18" s="88"/>
      <c r="Q18" s="88"/>
      <c r="R18" s="88"/>
      <c r="S18" s="260"/>
      <c r="T18" s="263">
        <f t="shared" si="22"/>
        <v>0</v>
      </c>
      <c r="U18" s="264">
        <f t="shared" si="23"/>
        <v>0</v>
      </c>
      <c r="V18" s="264">
        <f t="shared" si="24"/>
        <v>0</v>
      </c>
      <c r="W18" s="264">
        <f t="shared" si="25"/>
        <v>0</v>
      </c>
      <c r="X18" s="264">
        <f t="shared" si="26"/>
        <v>0</v>
      </c>
      <c r="Y18" s="264">
        <f t="shared" si="27"/>
        <v>0</v>
      </c>
      <c r="Z18" s="264">
        <f t="shared" si="28"/>
        <v>0</v>
      </c>
      <c r="AA18" s="265">
        <f t="shared" si="29"/>
        <v>0</v>
      </c>
      <c r="AB18" s="263">
        <f t="shared" si="30"/>
        <v>0</v>
      </c>
      <c r="AC18" s="264">
        <f t="shared" si="31"/>
        <v>0</v>
      </c>
      <c r="AD18" s="264">
        <f t="shared" si="32"/>
        <v>0</v>
      </c>
      <c r="AE18" s="264">
        <f t="shared" si="33"/>
        <v>0</v>
      </c>
      <c r="AF18" s="264">
        <f t="shared" si="34"/>
        <v>0</v>
      </c>
      <c r="AG18" s="264">
        <f t="shared" si="35"/>
        <v>0</v>
      </c>
      <c r="AH18" s="264">
        <f t="shared" si="36"/>
        <v>0</v>
      </c>
      <c r="AI18" s="265">
        <f t="shared" si="37"/>
        <v>0</v>
      </c>
      <c r="AJ18" s="263">
        <f t="shared" si="38"/>
        <v>0</v>
      </c>
      <c r="AK18" s="88"/>
      <c r="AL18" s="88"/>
      <c r="AM18" s="88"/>
      <c r="AN18" s="88"/>
      <c r="AO18" s="88"/>
      <c r="AP18" s="88"/>
      <c r="AQ18" s="88"/>
      <c r="AR18" s="264">
        <f t="shared" si="39"/>
        <v>0</v>
      </c>
      <c r="AS18" s="88"/>
      <c r="AT18" s="88"/>
      <c r="AU18" s="88"/>
      <c r="AV18" s="88"/>
      <c r="AW18" s="88"/>
      <c r="AX18" s="88"/>
      <c r="AY18" s="260"/>
      <c r="AZ18" s="266">
        <f t="shared" si="40"/>
        <v>0</v>
      </c>
      <c r="BA18" s="88"/>
      <c r="BB18" s="88"/>
      <c r="BC18" s="88"/>
      <c r="BD18" s="88"/>
      <c r="BE18" s="88"/>
      <c r="BF18" s="88"/>
      <c r="BG18" s="260"/>
      <c r="BH18" s="266">
        <f t="shared" si="41"/>
        <v>0</v>
      </c>
      <c r="BI18" s="264">
        <f t="shared" si="42"/>
        <v>0</v>
      </c>
      <c r="BJ18" s="264">
        <f t="shared" si="43"/>
        <v>0</v>
      </c>
      <c r="BK18" s="264">
        <f t="shared" si="44"/>
        <v>0</v>
      </c>
      <c r="BL18" s="264">
        <f t="shared" si="45"/>
        <v>0</v>
      </c>
      <c r="BM18" s="264">
        <f t="shared" si="46"/>
        <v>0</v>
      </c>
      <c r="BN18" s="264">
        <f t="shared" si="47"/>
        <v>0</v>
      </c>
      <c r="BO18" s="265">
        <f t="shared" si="48"/>
        <v>0</v>
      </c>
    </row>
    <row r="19" spans="1:67" x14ac:dyDescent="0.2">
      <c r="A19" s="258"/>
      <c r="B19" s="259"/>
      <c r="C19" s="258"/>
      <c r="D19" s="255">
        <f t="shared" si="20"/>
        <v>0</v>
      </c>
      <c r="E19" s="252"/>
      <c r="F19" s="88"/>
      <c r="G19" s="88"/>
      <c r="H19" s="88"/>
      <c r="I19" s="88"/>
      <c r="J19" s="88"/>
      <c r="K19" s="260"/>
      <c r="L19" s="255">
        <f t="shared" si="21"/>
        <v>0</v>
      </c>
      <c r="M19" s="88"/>
      <c r="N19" s="88"/>
      <c r="O19" s="88"/>
      <c r="P19" s="88"/>
      <c r="Q19" s="88"/>
      <c r="R19" s="88"/>
      <c r="S19" s="260"/>
      <c r="T19" s="263">
        <f t="shared" si="22"/>
        <v>0</v>
      </c>
      <c r="U19" s="264">
        <f t="shared" si="23"/>
        <v>0</v>
      </c>
      <c r="V19" s="264">
        <f t="shared" si="24"/>
        <v>0</v>
      </c>
      <c r="W19" s="264">
        <f t="shared" si="25"/>
        <v>0</v>
      </c>
      <c r="X19" s="264">
        <f t="shared" si="26"/>
        <v>0</v>
      </c>
      <c r="Y19" s="264">
        <f t="shared" si="27"/>
        <v>0</v>
      </c>
      <c r="Z19" s="264">
        <f t="shared" si="28"/>
        <v>0</v>
      </c>
      <c r="AA19" s="265">
        <f t="shared" si="29"/>
        <v>0</v>
      </c>
      <c r="AB19" s="263">
        <f t="shared" si="30"/>
        <v>0</v>
      </c>
      <c r="AC19" s="264">
        <f t="shared" si="31"/>
        <v>0</v>
      </c>
      <c r="AD19" s="264">
        <f t="shared" si="32"/>
        <v>0</v>
      </c>
      <c r="AE19" s="264">
        <f t="shared" si="33"/>
        <v>0</v>
      </c>
      <c r="AF19" s="264">
        <f t="shared" si="34"/>
        <v>0</v>
      </c>
      <c r="AG19" s="264">
        <f t="shared" si="35"/>
        <v>0</v>
      </c>
      <c r="AH19" s="264">
        <f t="shared" si="36"/>
        <v>0</v>
      </c>
      <c r="AI19" s="265">
        <f t="shared" si="37"/>
        <v>0</v>
      </c>
      <c r="AJ19" s="263">
        <f t="shared" si="38"/>
        <v>0</v>
      </c>
      <c r="AK19" s="88"/>
      <c r="AL19" s="88"/>
      <c r="AM19" s="88"/>
      <c r="AN19" s="88"/>
      <c r="AO19" s="88"/>
      <c r="AP19" s="88"/>
      <c r="AQ19" s="88"/>
      <c r="AR19" s="264">
        <f t="shared" si="39"/>
        <v>0</v>
      </c>
      <c r="AS19" s="88"/>
      <c r="AT19" s="88"/>
      <c r="AU19" s="88"/>
      <c r="AV19" s="88"/>
      <c r="AW19" s="88"/>
      <c r="AX19" s="88"/>
      <c r="AY19" s="260"/>
      <c r="AZ19" s="266">
        <f t="shared" si="40"/>
        <v>0</v>
      </c>
      <c r="BA19" s="88"/>
      <c r="BB19" s="88"/>
      <c r="BC19" s="88"/>
      <c r="BD19" s="88"/>
      <c r="BE19" s="88"/>
      <c r="BF19" s="88"/>
      <c r="BG19" s="260"/>
      <c r="BH19" s="266">
        <f t="shared" si="41"/>
        <v>0</v>
      </c>
      <c r="BI19" s="264">
        <f t="shared" si="42"/>
        <v>0</v>
      </c>
      <c r="BJ19" s="264">
        <f t="shared" si="43"/>
        <v>0</v>
      </c>
      <c r="BK19" s="264">
        <f t="shared" si="44"/>
        <v>0</v>
      </c>
      <c r="BL19" s="264">
        <f t="shared" si="45"/>
        <v>0</v>
      </c>
      <c r="BM19" s="264">
        <f t="shared" si="46"/>
        <v>0</v>
      </c>
      <c r="BN19" s="264">
        <f t="shared" si="47"/>
        <v>0</v>
      </c>
      <c r="BO19" s="265">
        <f t="shared" si="48"/>
        <v>0</v>
      </c>
    </row>
    <row r="20" spans="1:67" x14ac:dyDescent="0.2">
      <c r="A20" s="258"/>
      <c r="B20" s="259"/>
      <c r="C20" s="258"/>
      <c r="D20" s="255">
        <f t="shared" si="20"/>
        <v>0</v>
      </c>
      <c r="E20" s="252"/>
      <c r="F20" s="88"/>
      <c r="G20" s="88"/>
      <c r="H20" s="88"/>
      <c r="I20" s="88"/>
      <c r="J20" s="88"/>
      <c r="K20" s="260"/>
      <c r="L20" s="255">
        <f t="shared" si="21"/>
        <v>0</v>
      </c>
      <c r="M20" s="88"/>
      <c r="N20" s="88"/>
      <c r="O20" s="88"/>
      <c r="P20" s="88"/>
      <c r="Q20" s="88"/>
      <c r="R20" s="88"/>
      <c r="S20" s="260"/>
      <c r="T20" s="263">
        <f t="shared" si="22"/>
        <v>0</v>
      </c>
      <c r="U20" s="264">
        <f t="shared" si="23"/>
        <v>0</v>
      </c>
      <c r="V20" s="264">
        <f t="shared" si="24"/>
        <v>0</v>
      </c>
      <c r="W20" s="264">
        <f t="shared" si="25"/>
        <v>0</v>
      </c>
      <c r="X20" s="264">
        <f t="shared" si="26"/>
        <v>0</v>
      </c>
      <c r="Y20" s="264">
        <f t="shared" si="27"/>
        <v>0</v>
      </c>
      <c r="Z20" s="264">
        <f t="shared" si="28"/>
        <v>0</v>
      </c>
      <c r="AA20" s="265">
        <f t="shared" si="29"/>
        <v>0</v>
      </c>
      <c r="AB20" s="263">
        <f t="shared" si="30"/>
        <v>0</v>
      </c>
      <c r="AC20" s="264">
        <f t="shared" si="31"/>
        <v>0</v>
      </c>
      <c r="AD20" s="264">
        <f t="shared" si="32"/>
        <v>0</v>
      </c>
      <c r="AE20" s="264">
        <f t="shared" si="33"/>
        <v>0</v>
      </c>
      <c r="AF20" s="264">
        <f t="shared" si="34"/>
        <v>0</v>
      </c>
      <c r="AG20" s="264">
        <f t="shared" si="35"/>
        <v>0</v>
      </c>
      <c r="AH20" s="264">
        <f t="shared" si="36"/>
        <v>0</v>
      </c>
      <c r="AI20" s="265">
        <f t="shared" si="37"/>
        <v>0</v>
      </c>
      <c r="AJ20" s="263">
        <f t="shared" si="38"/>
        <v>0</v>
      </c>
      <c r="AK20" s="88"/>
      <c r="AL20" s="88"/>
      <c r="AM20" s="88"/>
      <c r="AN20" s="88"/>
      <c r="AO20" s="88"/>
      <c r="AP20" s="88"/>
      <c r="AQ20" s="88"/>
      <c r="AR20" s="264">
        <f t="shared" si="39"/>
        <v>0</v>
      </c>
      <c r="AS20" s="88"/>
      <c r="AT20" s="88"/>
      <c r="AU20" s="88"/>
      <c r="AV20" s="88"/>
      <c r="AW20" s="88"/>
      <c r="AX20" s="88"/>
      <c r="AY20" s="260"/>
      <c r="AZ20" s="266">
        <f t="shared" si="40"/>
        <v>0</v>
      </c>
      <c r="BA20" s="88"/>
      <c r="BB20" s="88"/>
      <c r="BC20" s="88"/>
      <c r="BD20" s="88"/>
      <c r="BE20" s="88"/>
      <c r="BF20" s="88"/>
      <c r="BG20" s="260"/>
      <c r="BH20" s="266">
        <f t="shared" si="41"/>
        <v>0</v>
      </c>
      <c r="BI20" s="264">
        <f t="shared" si="42"/>
        <v>0</v>
      </c>
      <c r="BJ20" s="264">
        <f t="shared" si="43"/>
        <v>0</v>
      </c>
      <c r="BK20" s="264">
        <f t="shared" si="44"/>
        <v>0</v>
      </c>
      <c r="BL20" s="264">
        <f t="shared" si="45"/>
        <v>0</v>
      </c>
      <c r="BM20" s="264">
        <f t="shared" si="46"/>
        <v>0</v>
      </c>
      <c r="BN20" s="264">
        <f t="shared" si="47"/>
        <v>0</v>
      </c>
      <c r="BO20" s="265">
        <f t="shared" si="48"/>
        <v>0</v>
      </c>
    </row>
    <row r="21" spans="1:67" x14ac:dyDescent="0.2">
      <c r="A21" s="258"/>
      <c r="B21" s="259"/>
      <c r="C21" s="258"/>
      <c r="D21" s="255">
        <f t="shared" si="20"/>
        <v>0</v>
      </c>
      <c r="E21" s="252"/>
      <c r="F21" s="88"/>
      <c r="G21" s="88"/>
      <c r="H21" s="88"/>
      <c r="I21" s="88"/>
      <c r="J21" s="88"/>
      <c r="K21" s="260"/>
      <c r="L21" s="255">
        <f t="shared" si="21"/>
        <v>0</v>
      </c>
      <c r="M21" s="88"/>
      <c r="N21" s="88"/>
      <c r="O21" s="88"/>
      <c r="P21" s="88"/>
      <c r="Q21" s="88"/>
      <c r="R21" s="88"/>
      <c r="S21" s="260"/>
      <c r="T21" s="263">
        <f t="shared" si="22"/>
        <v>0</v>
      </c>
      <c r="U21" s="264">
        <f t="shared" si="23"/>
        <v>0</v>
      </c>
      <c r="V21" s="264">
        <f t="shared" si="24"/>
        <v>0</v>
      </c>
      <c r="W21" s="264">
        <f t="shared" si="25"/>
        <v>0</v>
      </c>
      <c r="X21" s="264">
        <f t="shared" si="26"/>
        <v>0</v>
      </c>
      <c r="Y21" s="264">
        <f t="shared" si="27"/>
        <v>0</v>
      </c>
      <c r="Z21" s="264">
        <f t="shared" si="28"/>
        <v>0</v>
      </c>
      <c r="AA21" s="265">
        <f t="shared" si="29"/>
        <v>0</v>
      </c>
      <c r="AB21" s="263">
        <f t="shared" si="30"/>
        <v>0</v>
      </c>
      <c r="AC21" s="264">
        <f t="shared" si="31"/>
        <v>0</v>
      </c>
      <c r="AD21" s="264">
        <f t="shared" si="32"/>
        <v>0</v>
      </c>
      <c r="AE21" s="264">
        <f t="shared" si="33"/>
        <v>0</v>
      </c>
      <c r="AF21" s="264">
        <f t="shared" si="34"/>
        <v>0</v>
      </c>
      <c r="AG21" s="264">
        <f t="shared" si="35"/>
        <v>0</v>
      </c>
      <c r="AH21" s="264">
        <f t="shared" si="36"/>
        <v>0</v>
      </c>
      <c r="AI21" s="265">
        <f t="shared" si="37"/>
        <v>0</v>
      </c>
      <c r="AJ21" s="263">
        <f t="shared" si="38"/>
        <v>0</v>
      </c>
      <c r="AK21" s="88"/>
      <c r="AL21" s="88"/>
      <c r="AM21" s="88"/>
      <c r="AN21" s="88"/>
      <c r="AO21" s="88"/>
      <c r="AP21" s="88"/>
      <c r="AQ21" s="88"/>
      <c r="AR21" s="264">
        <f t="shared" si="39"/>
        <v>0</v>
      </c>
      <c r="AS21" s="88"/>
      <c r="AT21" s="88"/>
      <c r="AU21" s="88"/>
      <c r="AV21" s="88"/>
      <c r="AW21" s="88"/>
      <c r="AX21" s="88"/>
      <c r="AY21" s="260"/>
      <c r="AZ21" s="266">
        <f t="shared" si="40"/>
        <v>0</v>
      </c>
      <c r="BA21" s="88"/>
      <c r="BB21" s="88"/>
      <c r="BC21" s="88"/>
      <c r="BD21" s="88"/>
      <c r="BE21" s="88"/>
      <c r="BF21" s="88"/>
      <c r="BG21" s="260"/>
      <c r="BH21" s="266">
        <f t="shared" si="41"/>
        <v>0</v>
      </c>
      <c r="BI21" s="264">
        <f t="shared" si="42"/>
        <v>0</v>
      </c>
      <c r="BJ21" s="264">
        <f t="shared" si="43"/>
        <v>0</v>
      </c>
      <c r="BK21" s="264">
        <f t="shared" si="44"/>
        <v>0</v>
      </c>
      <c r="BL21" s="264">
        <f t="shared" si="45"/>
        <v>0</v>
      </c>
      <c r="BM21" s="264">
        <f t="shared" si="46"/>
        <v>0</v>
      </c>
      <c r="BN21" s="264">
        <f t="shared" si="47"/>
        <v>0</v>
      </c>
      <c r="BO21" s="265">
        <f t="shared" si="48"/>
        <v>0</v>
      </c>
    </row>
    <row r="22" spans="1:67" x14ac:dyDescent="0.2">
      <c r="A22" s="258"/>
      <c r="B22" s="259"/>
      <c r="C22" s="258"/>
      <c r="D22" s="255">
        <f t="shared" si="20"/>
        <v>0</v>
      </c>
      <c r="E22" s="252"/>
      <c r="F22" s="88"/>
      <c r="G22" s="88"/>
      <c r="H22" s="88"/>
      <c r="I22" s="88"/>
      <c r="J22" s="88"/>
      <c r="K22" s="260"/>
      <c r="L22" s="255">
        <f t="shared" si="21"/>
        <v>0</v>
      </c>
      <c r="M22" s="88"/>
      <c r="N22" s="88"/>
      <c r="O22" s="88"/>
      <c r="P22" s="88"/>
      <c r="Q22" s="88"/>
      <c r="R22" s="88"/>
      <c r="S22" s="260"/>
      <c r="T22" s="263">
        <f t="shared" si="22"/>
        <v>0</v>
      </c>
      <c r="U22" s="264">
        <f t="shared" si="23"/>
        <v>0</v>
      </c>
      <c r="V22" s="264">
        <f t="shared" si="24"/>
        <v>0</v>
      </c>
      <c r="W22" s="264">
        <f t="shared" si="25"/>
        <v>0</v>
      </c>
      <c r="X22" s="264">
        <f t="shared" si="26"/>
        <v>0</v>
      </c>
      <c r="Y22" s="264">
        <f t="shared" si="27"/>
        <v>0</v>
      </c>
      <c r="Z22" s="264">
        <f t="shared" si="28"/>
        <v>0</v>
      </c>
      <c r="AA22" s="265">
        <f t="shared" si="29"/>
        <v>0</v>
      </c>
      <c r="AB22" s="263">
        <f t="shared" si="30"/>
        <v>0</v>
      </c>
      <c r="AC22" s="264">
        <f t="shared" si="31"/>
        <v>0</v>
      </c>
      <c r="AD22" s="264">
        <f t="shared" si="32"/>
        <v>0</v>
      </c>
      <c r="AE22" s="264">
        <f t="shared" si="33"/>
        <v>0</v>
      </c>
      <c r="AF22" s="264">
        <f t="shared" si="34"/>
        <v>0</v>
      </c>
      <c r="AG22" s="264">
        <f t="shared" si="35"/>
        <v>0</v>
      </c>
      <c r="AH22" s="264">
        <f t="shared" si="36"/>
        <v>0</v>
      </c>
      <c r="AI22" s="265">
        <f t="shared" si="37"/>
        <v>0</v>
      </c>
      <c r="AJ22" s="263">
        <f t="shared" si="38"/>
        <v>0</v>
      </c>
      <c r="AK22" s="88"/>
      <c r="AL22" s="88"/>
      <c r="AM22" s="88"/>
      <c r="AN22" s="88"/>
      <c r="AO22" s="88"/>
      <c r="AP22" s="88"/>
      <c r="AQ22" s="88"/>
      <c r="AR22" s="264">
        <f t="shared" si="39"/>
        <v>0</v>
      </c>
      <c r="AS22" s="88"/>
      <c r="AT22" s="88"/>
      <c r="AU22" s="88"/>
      <c r="AV22" s="88"/>
      <c r="AW22" s="88"/>
      <c r="AX22" s="88"/>
      <c r="AY22" s="260"/>
      <c r="AZ22" s="266">
        <f t="shared" si="40"/>
        <v>0</v>
      </c>
      <c r="BA22" s="88"/>
      <c r="BB22" s="88"/>
      <c r="BC22" s="88"/>
      <c r="BD22" s="88"/>
      <c r="BE22" s="88"/>
      <c r="BF22" s="88"/>
      <c r="BG22" s="260"/>
      <c r="BH22" s="266">
        <f t="shared" si="41"/>
        <v>0</v>
      </c>
      <c r="BI22" s="264">
        <f t="shared" si="42"/>
        <v>0</v>
      </c>
      <c r="BJ22" s="264">
        <f t="shared" si="43"/>
        <v>0</v>
      </c>
      <c r="BK22" s="264">
        <f t="shared" si="44"/>
        <v>0</v>
      </c>
      <c r="BL22" s="264">
        <f t="shared" si="45"/>
        <v>0</v>
      </c>
      <c r="BM22" s="264">
        <f t="shared" si="46"/>
        <v>0</v>
      </c>
      <c r="BN22" s="264">
        <f t="shared" si="47"/>
        <v>0</v>
      </c>
      <c r="BO22" s="265">
        <f t="shared" si="48"/>
        <v>0</v>
      </c>
    </row>
    <row r="23" spans="1:67" x14ac:dyDescent="0.2">
      <c r="A23" s="258"/>
      <c r="B23" s="259"/>
      <c r="C23" s="258"/>
      <c r="D23" s="255">
        <f t="shared" si="20"/>
        <v>0</v>
      </c>
      <c r="E23" s="252"/>
      <c r="F23" s="88"/>
      <c r="G23" s="88"/>
      <c r="H23" s="88"/>
      <c r="I23" s="88"/>
      <c r="J23" s="88"/>
      <c r="K23" s="260"/>
      <c r="L23" s="255">
        <f t="shared" si="21"/>
        <v>0</v>
      </c>
      <c r="M23" s="88"/>
      <c r="N23" s="88"/>
      <c r="O23" s="88"/>
      <c r="P23" s="88"/>
      <c r="Q23" s="88"/>
      <c r="R23" s="88"/>
      <c r="S23" s="260"/>
      <c r="T23" s="263">
        <f t="shared" si="22"/>
        <v>0</v>
      </c>
      <c r="U23" s="264">
        <f t="shared" si="23"/>
        <v>0</v>
      </c>
      <c r="V23" s="264">
        <f t="shared" si="24"/>
        <v>0</v>
      </c>
      <c r="W23" s="264">
        <f t="shared" si="25"/>
        <v>0</v>
      </c>
      <c r="X23" s="264">
        <f t="shared" si="26"/>
        <v>0</v>
      </c>
      <c r="Y23" s="264">
        <f t="shared" si="27"/>
        <v>0</v>
      </c>
      <c r="Z23" s="264">
        <f t="shared" si="28"/>
        <v>0</v>
      </c>
      <c r="AA23" s="265">
        <f t="shared" si="29"/>
        <v>0</v>
      </c>
      <c r="AB23" s="263">
        <f t="shared" si="30"/>
        <v>0</v>
      </c>
      <c r="AC23" s="264">
        <f t="shared" si="31"/>
        <v>0</v>
      </c>
      <c r="AD23" s="264">
        <f t="shared" si="32"/>
        <v>0</v>
      </c>
      <c r="AE23" s="264">
        <f t="shared" si="33"/>
        <v>0</v>
      </c>
      <c r="AF23" s="264">
        <f t="shared" si="34"/>
        <v>0</v>
      </c>
      <c r="AG23" s="264">
        <f t="shared" si="35"/>
        <v>0</v>
      </c>
      <c r="AH23" s="264">
        <f t="shared" si="36"/>
        <v>0</v>
      </c>
      <c r="AI23" s="265">
        <f t="shared" si="37"/>
        <v>0</v>
      </c>
      <c r="AJ23" s="263">
        <f t="shared" si="38"/>
        <v>0</v>
      </c>
      <c r="AK23" s="88"/>
      <c r="AL23" s="88"/>
      <c r="AM23" s="88"/>
      <c r="AN23" s="88"/>
      <c r="AO23" s="88"/>
      <c r="AP23" s="88"/>
      <c r="AQ23" s="88"/>
      <c r="AR23" s="264">
        <f t="shared" si="39"/>
        <v>0</v>
      </c>
      <c r="AS23" s="88"/>
      <c r="AT23" s="88"/>
      <c r="AU23" s="88"/>
      <c r="AV23" s="88"/>
      <c r="AW23" s="88"/>
      <c r="AX23" s="88"/>
      <c r="AY23" s="260"/>
      <c r="AZ23" s="266">
        <f t="shared" si="40"/>
        <v>0</v>
      </c>
      <c r="BA23" s="88"/>
      <c r="BB23" s="88"/>
      <c r="BC23" s="88"/>
      <c r="BD23" s="88"/>
      <c r="BE23" s="88"/>
      <c r="BF23" s="88"/>
      <c r="BG23" s="260"/>
      <c r="BH23" s="266">
        <f t="shared" si="41"/>
        <v>0</v>
      </c>
      <c r="BI23" s="264">
        <f t="shared" si="42"/>
        <v>0</v>
      </c>
      <c r="BJ23" s="264">
        <f t="shared" si="43"/>
        <v>0</v>
      </c>
      <c r="BK23" s="264">
        <f t="shared" si="44"/>
        <v>0</v>
      </c>
      <c r="BL23" s="264">
        <f t="shared" si="45"/>
        <v>0</v>
      </c>
      <c r="BM23" s="264">
        <f t="shared" si="46"/>
        <v>0</v>
      </c>
      <c r="BN23" s="264">
        <f t="shared" si="47"/>
        <v>0</v>
      </c>
      <c r="BO23" s="265">
        <f t="shared" si="48"/>
        <v>0</v>
      </c>
    </row>
    <row r="24" spans="1:67" x14ac:dyDescent="0.2">
      <c r="A24" s="258"/>
      <c r="B24" s="259"/>
      <c r="C24" s="258"/>
      <c r="D24" s="255">
        <f t="shared" si="20"/>
        <v>0</v>
      </c>
      <c r="E24" s="252"/>
      <c r="F24" s="88"/>
      <c r="G24" s="88"/>
      <c r="H24" s="88"/>
      <c r="I24" s="88"/>
      <c r="J24" s="88"/>
      <c r="K24" s="260"/>
      <c r="L24" s="255">
        <f t="shared" si="21"/>
        <v>0</v>
      </c>
      <c r="M24" s="88"/>
      <c r="N24" s="88"/>
      <c r="O24" s="88"/>
      <c r="P24" s="88"/>
      <c r="Q24" s="88"/>
      <c r="R24" s="88"/>
      <c r="S24" s="260"/>
      <c r="T24" s="263">
        <f t="shared" si="22"/>
        <v>0</v>
      </c>
      <c r="U24" s="264">
        <f t="shared" si="23"/>
        <v>0</v>
      </c>
      <c r="V24" s="264">
        <f t="shared" si="24"/>
        <v>0</v>
      </c>
      <c r="W24" s="264">
        <f t="shared" si="25"/>
        <v>0</v>
      </c>
      <c r="X24" s="264">
        <f t="shared" si="26"/>
        <v>0</v>
      </c>
      <c r="Y24" s="264">
        <f t="shared" si="27"/>
        <v>0</v>
      </c>
      <c r="Z24" s="264">
        <f t="shared" si="28"/>
        <v>0</v>
      </c>
      <c r="AA24" s="265">
        <f t="shared" si="29"/>
        <v>0</v>
      </c>
      <c r="AB24" s="263">
        <f t="shared" si="30"/>
        <v>0</v>
      </c>
      <c r="AC24" s="264">
        <f t="shared" si="31"/>
        <v>0</v>
      </c>
      <c r="AD24" s="264">
        <f t="shared" si="32"/>
        <v>0</v>
      </c>
      <c r="AE24" s="264">
        <f t="shared" si="33"/>
        <v>0</v>
      </c>
      <c r="AF24" s="264">
        <f t="shared" si="34"/>
        <v>0</v>
      </c>
      <c r="AG24" s="264">
        <f t="shared" si="35"/>
        <v>0</v>
      </c>
      <c r="AH24" s="264">
        <f t="shared" si="36"/>
        <v>0</v>
      </c>
      <c r="AI24" s="265">
        <f t="shared" si="37"/>
        <v>0</v>
      </c>
      <c r="AJ24" s="263">
        <f t="shared" si="38"/>
        <v>0</v>
      </c>
      <c r="AK24" s="88"/>
      <c r="AL24" s="88"/>
      <c r="AM24" s="88"/>
      <c r="AN24" s="88"/>
      <c r="AO24" s="88"/>
      <c r="AP24" s="88"/>
      <c r="AQ24" s="88"/>
      <c r="AR24" s="264">
        <f t="shared" si="39"/>
        <v>0</v>
      </c>
      <c r="AS24" s="88"/>
      <c r="AT24" s="88"/>
      <c r="AU24" s="88"/>
      <c r="AV24" s="88"/>
      <c r="AW24" s="88"/>
      <c r="AX24" s="88"/>
      <c r="AY24" s="260"/>
      <c r="AZ24" s="266">
        <f t="shared" si="40"/>
        <v>0</v>
      </c>
      <c r="BA24" s="88"/>
      <c r="BB24" s="88"/>
      <c r="BC24" s="88"/>
      <c r="BD24" s="88"/>
      <c r="BE24" s="88"/>
      <c r="BF24" s="88"/>
      <c r="BG24" s="260"/>
      <c r="BH24" s="266">
        <f t="shared" si="41"/>
        <v>0</v>
      </c>
      <c r="BI24" s="264">
        <f t="shared" si="42"/>
        <v>0</v>
      </c>
      <c r="BJ24" s="264">
        <f t="shared" si="43"/>
        <v>0</v>
      </c>
      <c r="BK24" s="264">
        <f t="shared" si="44"/>
        <v>0</v>
      </c>
      <c r="BL24" s="264">
        <f t="shared" si="45"/>
        <v>0</v>
      </c>
      <c r="BM24" s="264">
        <f t="shared" si="46"/>
        <v>0</v>
      </c>
      <c r="BN24" s="264">
        <f t="shared" si="47"/>
        <v>0</v>
      </c>
      <c r="BO24" s="265">
        <f t="shared" si="48"/>
        <v>0</v>
      </c>
    </row>
    <row r="25" spans="1:67" x14ac:dyDescent="0.2">
      <c r="A25" s="258"/>
      <c r="B25" s="259"/>
      <c r="C25" s="258"/>
      <c r="D25" s="255">
        <f t="shared" si="20"/>
        <v>0</v>
      </c>
      <c r="E25" s="252"/>
      <c r="F25" s="88"/>
      <c r="G25" s="88"/>
      <c r="H25" s="88"/>
      <c r="I25" s="88"/>
      <c r="J25" s="88"/>
      <c r="K25" s="260"/>
      <c r="L25" s="255">
        <f t="shared" si="21"/>
        <v>0</v>
      </c>
      <c r="M25" s="88"/>
      <c r="N25" s="88"/>
      <c r="O25" s="88"/>
      <c r="P25" s="88"/>
      <c r="Q25" s="88"/>
      <c r="R25" s="88"/>
      <c r="S25" s="260"/>
      <c r="T25" s="263">
        <f t="shared" si="22"/>
        <v>0</v>
      </c>
      <c r="U25" s="264">
        <f t="shared" si="23"/>
        <v>0</v>
      </c>
      <c r="V25" s="264">
        <f t="shared" si="24"/>
        <v>0</v>
      </c>
      <c r="W25" s="264">
        <f t="shared" si="25"/>
        <v>0</v>
      </c>
      <c r="X25" s="264">
        <f t="shared" si="26"/>
        <v>0</v>
      </c>
      <c r="Y25" s="264">
        <f t="shared" si="27"/>
        <v>0</v>
      </c>
      <c r="Z25" s="264">
        <f t="shared" si="28"/>
        <v>0</v>
      </c>
      <c r="AA25" s="265">
        <f t="shared" si="29"/>
        <v>0</v>
      </c>
      <c r="AB25" s="263">
        <f t="shared" si="30"/>
        <v>0</v>
      </c>
      <c r="AC25" s="264">
        <f t="shared" si="31"/>
        <v>0</v>
      </c>
      <c r="AD25" s="264">
        <f t="shared" si="32"/>
        <v>0</v>
      </c>
      <c r="AE25" s="264">
        <f t="shared" si="33"/>
        <v>0</v>
      </c>
      <c r="AF25" s="264">
        <f t="shared" si="34"/>
        <v>0</v>
      </c>
      <c r="AG25" s="264">
        <f t="shared" si="35"/>
        <v>0</v>
      </c>
      <c r="AH25" s="264">
        <f t="shared" si="36"/>
        <v>0</v>
      </c>
      <c r="AI25" s="265">
        <f t="shared" si="37"/>
        <v>0</v>
      </c>
      <c r="AJ25" s="263">
        <f t="shared" si="38"/>
        <v>0</v>
      </c>
      <c r="AK25" s="88"/>
      <c r="AL25" s="88"/>
      <c r="AM25" s="88"/>
      <c r="AN25" s="88"/>
      <c r="AO25" s="88"/>
      <c r="AP25" s="88"/>
      <c r="AQ25" s="88"/>
      <c r="AR25" s="264">
        <f t="shared" si="39"/>
        <v>0</v>
      </c>
      <c r="AS25" s="88"/>
      <c r="AT25" s="88"/>
      <c r="AU25" s="88"/>
      <c r="AV25" s="88"/>
      <c r="AW25" s="88"/>
      <c r="AX25" s="88"/>
      <c r="AY25" s="260"/>
      <c r="AZ25" s="266">
        <f t="shared" si="40"/>
        <v>0</v>
      </c>
      <c r="BA25" s="88"/>
      <c r="BB25" s="88"/>
      <c r="BC25" s="88"/>
      <c r="BD25" s="88"/>
      <c r="BE25" s="88"/>
      <c r="BF25" s="88"/>
      <c r="BG25" s="260"/>
      <c r="BH25" s="266">
        <f t="shared" si="41"/>
        <v>0</v>
      </c>
      <c r="BI25" s="264">
        <f t="shared" si="42"/>
        <v>0</v>
      </c>
      <c r="BJ25" s="264">
        <f t="shared" si="43"/>
        <v>0</v>
      </c>
      <c r="BK25" s="264">
        <f t="shared" si="44"/>
        <v>0</v>
      </c>
      <c r="BL25" s="264">
        <f t="shared" si="45"/>
        <v>0</v>
      </c>
      <c r="BM25" s="264">
        <f t="shared" si="46"/>
        <v>0</v>
      </c>
      <c r="BN25" s="264">
        <f t="shared" si="47"/>
        <v>0</v>
      </c>
      <c r="BO25" s="265">
        <f t="shared" si="48"/>
        <v>0</v>
      </c>
    </row>
    <row r="26" spans="1:67" x14ac:dyDescent="0.2">
      <c r="A26" s="258"/>
      <c r="B26" s="259"/>
      <c r="C26" s="258"/>
      <c r="D26" s="255">
        <f t="shared" si="20"/>
        <v>0</v>
      </c>
      <c r="E26" s="252"/>
      <c r="F26" s="88"/>
      <c r="G26" s="88"/>
      <c r="H26" s="88"/>
      <c r="I26" s="88"/>
      <c r="J26" s="88"/>
      <c r="K26" s="260"/>
      <c r="L26" s="255">
        <f t="shared" si="21"/>
        <v>0</v>
      </c>
      <c r="M26" s="88"/>
      <c r="N26" s="88"/>
      <c r="O26" s="88"/>
      <c r="P26" s="88"/>
      <c r="Q26" s="88"/>
      <c r="R26" s="88"/>
      <c r="S26" s="260"/>
      <c r="T26" s="263">
        <f t="shared" si="22"/>
        <v>0</v>
      </c>
      <c r="U26" s="264">
        <f t="shared" si="23"/>
        <v>0</v>
      </c>
      <c r="V26" s="264">
        <f t="shared" si="24"/>
        <v>0</v>
      </c>
      <c r="W26" s="264">
        <f t="shared" si="25"/>
        <v>0</v>
      </c>
      <c r="X26" s="264">
        <f t="shared" si="26"/>
        <v>0</v>
      </c>
      <c r="Y26" s="264">
        <f t="shared" si="27"/>
        <v>0</v>
      </c>
      <c r="Z26" s="264">
        <f t="shared" si="28"/>
        <v>0</v>
      </c>
      <c r="AA26" s="265">
        <f t="shared" si="29"/>
        <v>0</v>
      </c>
      <c r="AB26" s="263">
        <f t="shared" si="30"/>
        <v>0</v>
      </c>
      <c r="AC26" s="264">
        <f t="shared" si="31"/>
        <v>0</v>
      </c>
      <c r="AD26" s="264">
        <f t="shared" si="32"/>
        <v>0</v>
      </c>
      <c r="AE26" s="264">
        <f t="shared" si="33"/>
        <v>0</v>
      </c>
      <c r="AF26" s="264">
        <f t="shared" si="34"/>
        <v>0</v>
      </c>
      <c r="AG26" s="264">
        <f t="shared" si="35"/>
        <v>0</v>
      </c>
      <c r="AH26" s="264">
        <f t="shared" si="36"/>
        <v>0</v>
      </c>
      <c r="AI26" s="265">
        <f t="shared" si="37"/>
        <v>0</v>
      </c>
      <c r="AJ26" s="263">
        <f t="shared" si="38"/>
        <v>0</v>
      </c>
      <c r="AK26" s="88"/>
      <c r="AL26" s="88"/>
      <c r="AM26" s="88"/>
      <c r="AN26" s="88"/>
      <c r="AO26" s="88"/>
      <c r="AP26" s="88"/>
      <c r="AQ26" s="88"/>
      <c r="AR26" s="264">
        <f t="shared" si="39"/>
        <v>0</v>
      </c>
      <c r="AS26" s="88"/>
      <c r="AT26" s="88"/>
      <c r="AU26" s="88"/>
      <c r="AV26" s="88"/>
      <c r="AW26" s="88"/>
      <c r="AX26" s="88"/>
      <c r="AY26" s="260"/>
      <c r="AZ26" s="266">
        <f t="shared" si="40"/>
        <v>0</v>
      </c>
      <c r="BA26" s="88"/>
      <c r="BB26" s="88"/>
      <c r="BC26" s="88"/>
      <c r="BD26" s="88"/>
      <c r="BE26" s="88"/>
      <c r="BF26" s="88"/>
      <c r="BG26" s="260"/>
      <c r="BH26" s="266">
        <f t="shared" si="41"/>
        <v>0</v>
      </c>
      <c r="BI26" s="264">
        <f t="shared" si="42"/>
        <v>0</v>
      </c>
      <c r="BJ26" s="264">
        <f t="shared" si="43"/>
        <v>0</v>
      </c>
      <c r="BK26" s="264">
        <f t="shared" si="44"/>
        <v>0</v>
      </c>
      <c r="BL26" s="264">
        <f t="shared" si="45"/>
        <v>0</v>
      </c>
      <c r="BM26" s="264">
        <f t="shared" si="46"/>
        <v>0</v>
      </c>
      <c r="BN26" s="264">
        <f t="shared" si="47"/>
        <v>0</v>
      </c>
      <c r="BO26" s="265">
        <f t="shared" si="48"/>
        <v>0</v>
      </c>
    </row>
    <row r="27" spans="1:67" x14ac:dyDescent="0.2">
      <c r="A27" s="258"/>
      <c r="B27" s="259"/>
      <c r="C27" s="258"/>
      <c r="D27" s="255">
        <f t="shared" si="20"/>
        <v>0</v>
      </c>
      <c r="E27" s="252"/>
      <c r="F27" s="88"/>
      <c r="G27" s="88"/>
      <c r="H27" s="88"/>
      <c r="I27" s="88"/>
      <c r="J27" s="88"/>
      <c r="K27" s="260"/>
      <c r="L27" s="255">
        <f t="shared" si="21"/>
        <v>0</v>
      </c>
      <c r="M27" s="88"/>
      <c r="N27" s="88"/>
      <c r="O27" s="88"/>
      <c r="P27" s="88"/>
      <c r="Q27" s="88"/>
      <c r="R27" s="88"/>
      <c r="S27" s="260"/>
      <c r="T27" s="263">
        <f t="shared" si="22"/>
        <v>0</v>
      </c>
      <c r="U27" s="264">
        <f t="shared" si="23"/>
        <v>0</v>
      </c>
      <c r="V27" s="264">
        <f t="shared" si="24"/>
        <v>0</v>
      </c>
      <c r="W27" s="264">
        <f t="shared" si="25"/>
        <v>0</v>
      </c>
      <c r="X27" s="264">
        <f t="shared" si="26"/>
        <v>0</v>
      </c>
      <c r="Y27" s="264">
        <f t="shared" si="27"/>
        <v>0</v>
      </c>
      <c r="Z27" s="264">
        <f t="shared" si="28"/>
        <v>0</v>
      </c>
      <c r="AA27" s="265">
        <f t="shared" si="29"/>
        <v>0</v>
      </c>
      <c r="AB27" s="263">
        <f t="shared" si="30"/>
        <v>0</v>
      </c>
      <c r="AC27" s="264">
        <f t="shared" si="31"/>
        <v>0</v>
      </c>
      <c r="AD27" s="264">
        <f t="shared" si="32"/>
        <v>0</v>
      </c>
      <c r="AE27" s="264">
        <f t="shared" si="33"/>
        <v>0</v>
      </c>
      <c r="AF27" s="264">
        <f t="shared" si="34"/>
        <v>0</v>
      </c>
      <c r="AG27" s="264">
        <f t="shared" si="35"/>
        <v>0</v>
      </c>
      <c r="AH27" s="264">
        <f t="shared" si="36"/>
        <v>0</v>
      </c>
      <c r="AI27" s="265">
        <f t="shared" si="37"/>
        <v>0</v>
      </c>
      <c r="AJ27" s="263">
        <f t="shared" si="38"/>
        <v>0</v>
      </c>
      <c r="AK27" s="88"/>
      <c r="AL27" s="88"/>
      <c r="AM27" s="88"/>
      <c r="AN27" s="88"/>
      <c r="AO27" s="88"/>
      <c r="AP27" s="88"/>
      <c r="AQ27" s="88"/>
      <c r="AR27" s="264">
        <f t="shared" si="39"/>
        <v>0</v>
      </c>
      <c r="AS27" s="88"/>
      <c r="AT27" s="88"/>
      <c r="AU27" s="88"/>
      <c r="AV27" s="88"/>
      <c r="AW27" s="88"/>
      <c r="AX27" s="88"/>
      <c r="AY27" s="260"/>
      <c r="AZ27" s="266">
        <f t="shared" si="40"/>
        <v>0</v>
      </c>
      <c r="BA27" s="88"/>
      <c r="BB27" s="88"/>
      <c r="BC27" s="88"/>
      <c r="BD27" s="88"/>
      <c r="BE27" s="88"/>
      <c r="BF27" s="88"/>
      <c r="BG27" s="260"/>
      <c r="BH27" s="266">
        <f t="shared" si="41"/>
        <v>0</v>
      </c>
      <c r="BI27" s="264">
        <f t="shared" si="42"/>
        <v>0</v>
      </c>
      <c r="BJ27" s="264">
        <f t="shared" si="43"/>
        <v>0</v>
      </c>
      <c r="BK27" s="264">
        <f t="shared" si="44"/>
        <v>0</v>
      </c>
      <c r="BL27" s="264">
        <f t="shared" si="45"/>
        <v>0</v>
      </c>
      <c r="BM27" s="264">
        <f t="shared" si="46"/>
        <v>0</v>
      </c>
      <c r="BN27" s="264">
        <f t="shared" si="47"/>
        <v>0</v>
      </c>
      <c r="BO27" s="265">
        <f t="shared" si="48"/>
        <v>0</v>
      </c>
    </row>
    <row r="28" spans="1:67" x14ac:dyDescent="0.2">
      <c r="A28" s="258"/>
      <c r="B28" s="259"/>
      <c r="C28" s="258"/>
      <c r="D28" s="255">
        <f t="shared" si="20"/>
        <v>0</v>
      </c>
      <c r="E28" s="252"/>
      <c r="F28" s="88"/>
      <c r="G28" s="88"/>
      <c r="H28" s="88"/>
      <c r="I28" s="88"/>
      <c r="J28" s="88"/>
      <c r="K28" s="260"/>
      <c r="L28" s="255">
        <f t="shared" si="21"/>
        <v>0</v>
      </c>
      <c r="M28" s="88"/>
      <c r="N28" s="88"/>
      <c r="O28" s="88"/>
      <c r="P28" s="88"/>
      <c r="Q28" s="88"/>
      <c r="R28" s="88"/>
      <c r="S28" s="260"/>
      <c r="T28" s="263">
        <f t="shared" si="22"/>
        <v>0</v>
      </c>
      <c r="U28" s="264">
        <f t="shared" si="23"/>
        <v>0</v>
      </c>
      <c r="V28" s="264">
        <f t="shared" si="24"/>
        <v>0</v>
      </c>
      <c r="W28" s="264">
        <f t="shared" si="25"/>
        <v>0</v>
      </c>
      <c r="X28" s="264">
        <f t="shared" si="26"/>
        <v>0</v>
      </c>
      <c r="Y28" s="264">
        <f t="shared" si="27"/>
        <v>0</v>
      </c>
      <c r="Z28" s="264">
        <f t="shared" si="28"/>
        <v>0</v>
      </c>
      <c r="AA28" s="265">
        <f t="shared" si="29"/>
        <v>0</v>
      </c>
      <c r="AB28" s="263">
        <f t="shared" si="30"/>
        <v>0</v>
      </c>
      <c r="AC28" s="264">
        <f t="shared" si="31"/>
        <v>0</v>
      </c>
      <c r="AD28" s="264">
        <f t="shared" si="32"/>
        <v>0</v>
      </c>
      <c r="AE28" s="264">
        <f t="shared" si="33"/>
        <v>0</v>
      </c>
      <c r="AF28" s="264">
        <f t="shared" si="34"/>
        <v>0</v>
      </c>
      <c r="AG28" s="264">
        <f t="shared" si="35"/>
        <v>0</v>
      </c>
      <c r="AH28" s="264">
        <f t="shared" si="36"/>
        <v>0</v>
      </c>
      <c r="AI28" s="265">
        <f t="shared" si="37"/>
        <v>0</v>
      </c>
      <c r="AJ28" s="263">
        <f t="shared" si="38"/>
        <v>0</v>
      </c>
      <c r="AK28" s="88"/>
      <c r="AL28" s="88"/>
      <c r="AM28" s="88"/>
      <c r="AN28" s="88"/>
      <c r="AO28" s="88"/>
      <c r="AP28" s="88"/>
      <c r="AQ28" s="88"/>
      <c r="AR28" s="264">
        <f t="shared" si="39"/>
        <v>0</v>
      </c>
      <c r="AS28" s="88"/>
      <c r="AT28" s="88"/>
      <c r="AU28" s="88"/>
      <c r="AV28" s="88"/>
      <c r="AW28" s="88"/>
      <c r="AX28" s="88"/>
      <c r="AY28" s="260"/>
      <c r="AZ28" s="266">
        <f t="shared" si="40"/>
        <v>0</v>
      </c>
      <c r="BA28" s="88"/>
      <c r="BB28" s="88"/>
      <c r="BC28" s="88"/>
      <c r="BD28" s="88"/>
      <c r="BE28" s="88"/>
      <c r="BF28" s="88"/>
      <c r="BG28" s="260"/>
      <c r="BH28" s="266">
        <f t="shared" si="41"/>
        <v>0</v>
      </c>
      <c r="BI28" s="264">
        <f t="shared" si="42"/>
        <v>0</v>
      </c>
      <c r="BJ28" s="264">
        <f t="shared" si="43"/>
        <v>0</v>
      </c>
      <c r="BK28" s="264">
        <f t="shared" si="44"/>
        <v>0</v>
      </c>
      <c r="BL28" s="264">
        <f t="shared" si="45"/>
        <v>0</v>
      </c>
      <c r="BM28" s="264">
        <f t="shared" si="46"/>
        <v>0</v>
      </c>
      <c r="BN28" s="264">
        <f t="shared" si="47"/>
        <v>0</v>
      </c>
      <c r="BO28" s="265">
        <f t="shared" si="48"/>
        <v>0</v>
      </c>
    </row>
    <row r="29" spans="1:67" x14ac:dyDescent="0.2">
      <c r="A29" s="258"/>
      <c r="B29" s="259"/>
      <c r="C29" s="258"/>
      <c r="D29" s="255">
        <f t="shared" si="20"/>
        <v>0</v>
      </c>
      <c r="E29" s="252"/>
      <c r="F29" s="88"/>
      <c r="G29" s="88"/>
      <c r="H29" s="88"/>
      <c r="I29" s="88"/>
      <c r="J29" s="88"/>
      <c r="K29" s="260"/>
      <c r="L29" s="255">
        <f t="shared" si="21"/>
        <v>0</v>
      </c>
      <c r="M29" s="88"/>
      <c r="N29" s="88"/>
      <c r="O29" s="88"/>
      <c r="P29" s="88"/>
      <c r="Q29" s="88"/>
      <c r="R29" s="88"/>
      <c r="S29" s="260"/>
      <c r="T29" s="263">
        <f t="shared" si="22"/>
        <v>0</v>
      </c>
      <c r="U29" s="264">
        <f t="shared" si="23"/>
        <v>0</v>
      </c>
      <c r="V29" s="264">
        <f t="shared" si="24"/>
        <v>0</v>
      </c>
      <c r="W29" s="264">
        <f t="shared" si="25"/>
        <v>0</v>
      </c>
      <c r="X29" s="264">
        <f t="shared" si="26"/>
        <v>0</v>
      </c>
      <c r="Y29" s="264">
        <f t="shared" si="27"/>
        <v>0</v>
      </c>
      <c r="Z29" s="264">
        <f t="shared" si="28"/>
        <v>0</v>
      </c>
      <c r="AA29" s="265">
        <f t="shared" si="29"/>
        <v>0</v>
      </c>
      <c r="AB29" s="263">
        <f t="shared" si="30"/>
        <v>0</v>
      </c>
      <c r="AC29" s="264">
        <f t="shared" si="31"/>
        <v>0</v>
      </c>
      <c r="AD29" s="264">
        <f t="shared" si="32"/>
        <v>0</v>
      </c>
      <c r="AE29" s="264">
        <f t="shared" si="33"/>
        <v>0</v>
      </c>
      <c r="AF29" s="264">
        <f t="shared" si="34"/>
        <v>0</v>
      </c>
      <c r="AG29" s="264">
        <f t="shared" si="35"/>
        <v>0</v>
      </c>
      <c r="AH29" s="264">
        <f t="shared" si="36"/>
        <v>0</v>
      </c>
      <c r="AI29" s="265">
        <f t="shared" si="37"/>
        <v>0</v>
      </c>
      <c r="AJ29" s="263">
        <f t="shared" si="38"/>
        <v>0</v>
      </c>
      <c r="AK29" s="88"/>
      <c r="AL29" s="88"/>
      <c r="AM29" s="88"/>
      <c r="AN29" s="88"/>
      <c r="AO29" s="88"/>
      <c r="AP29" s="88"/>
      <c r="AQ29" s="88"/>
      <c r="AR29" s="264">
        <f t="shared" si="39"/>
        <v>0</v>
      </c>
      <c r="AS29" s="88"/>
      <c r="AT29" s="88"/>
      <c r="AU29" s="88"/>
      <c r="AV29" s="88"/>
      <c r="AW29" s="88"/>
      <c r="AX29" s="88"/>
      <c r="AY29" s="260"/>
      <c r="AZ29" s="266">
        <f t="shared" si="40"/>
        <v>0</v>
      </c>
      <c r="BA29" s="88"/>
      <c r="BB29" s="88"/>
      <c r="BC29" s="88"/>
      <c r="BD29" s="88"/>
      <c r="BE29" s="88"/>
      <c r="BF29" s="88"/>
      <c r="BG29" s="260"/>
      <c r="BH29" s="266">
        <f t="shared" si="41"/>
        <v>0</v>
      </c>
      <c r="BI29" s="264">
        <f t="shared" si="42"/>
        <v>0</v>
      </c>
      <c r="BJ29" s="264">
        <f t="shared" si="43"/>
        <v>0</v>
      </c>
      <c r="BK29" s="264">
        <f t="shared" si="44"/>
        <v>0</v>
      </c>
      <c r="BL29" s="264">
        <f t="shared" si="45"/>
        <v>0</v>
      </c>
      <c r="BM29" s="264">
        <f t="shared" si="46"/>
        <v>0</v>
      </c>
      <c r="BN29" s="264">
        <f t="shared" si="47"/>
        <v>0</v>
      </c>
      <c r="BO29" s="265">
        <f t="shared" si="48"/>
        <v>0</v>
      </c>
    </row>
    <row r="30" spans="1:67" x14ac:dyDescent="0.2">
      <c r="A30" s="258"/>
      <c r="B30" s="259"/>
      <c r="C30" s="258"/>
      <c r="D30" s="255">
        <f t="shared" si="20"/>
        <v>0</v>
      </c>
      <c r="E30" s="252"/>
      <c r="F30" s="88"/>
      <c r="G30" s="88"/>
      <c r="H30" s="88"/>
      <c r="I30" s="88"/>
      <c r="J30" s="88"/>
      <c r="K30" s="260"/>
      <c r="L30" s="255">
        <f t="shared" si="21"/>
        <v>0</v>
      </c>
      <c r="M30" s="88"/>
      <c r="N30" s="88"/>
      <c r="O30" s="88"/>
      <c r="P30" s="88"/>
      <c r="Q30" s="88"/>
      <c r="R30" s="88"/>
      <c r="S30" s="260"/>
      <c r="T30" s="263">
        <f t="shared" si="22"/>
        <v>0</v>
      </c>
      <c r="U30" s="264">
        <f t="shared" si="23"/>
        <v>0</v>
      </c>
      <c r="V30" s="264">
        <f t="shared" si="24"/>
        <v>0</v>
      </c>
      <c r="W30" s="264">
        <f t="shared" si="25"/>
        <v>0</v>
      </c>
      <c r="X30" s="264">
        <f t="shared" si="26"/>
        <v>0</v>
      </c>
      <c r="Y30" s="264">
        <f t="shared" si="27"/>
        <v>0</v>
      </c>
      <c r="Z30" s="264">
        <f t="shared" si="28"/>
        <v>0</v>
      </c>
      <c r="AA30" s="265">
        <f t="shared" si="29"/>
        <v>0</v>
      </c>
      <c r="AB30" s="263">
        <f t="shared" si="30"/>
        <v>0</v>
      </c>
      <c r="AC30" s="264">
        <f t="shared" si="31"/>
        <v>0</v>
      </c>
      <c r="AD30" s="264">
        <f t="shared" si="32"/>
        <v>0</v>
      </c>
      <c r="AE30" s="264">
        <f t="shared" si="33"/>
        <v>0</v>
      </c>
      <c r="AF30" s="264">
        <f t="shared" si="34"/>
        <v>0</v>
      </c>
      <c r="AG30" s="264">
        <f t="shared" si="35"/>
        <v>0</v>
      </c>
      <c r="AH30" s="264">
        <f t="shared" si="36"/>
        <v>0</v>
      </c>
      <c r="AI30" s="265">
        <f t="shared" si="37"/>
        <v>0</v>
      </c>
      <c r="AJ30" s="263">
        <f t="shared" si="38"/>
        <v>0</v>
      </c>
      <c r="AK30" s="88"/>
      <c r="AL30" s="88"/>
      <c r="AM30" s="88"/>
      <c r="AN30" s="88"/>
      <c r="AO30" s="88"/>
      <c r="AP30" s="88"/>
      <c r="AQ30" s="88"/>
      <c r="AR30" s="264">
        <f t="shared" si="39"/>
        <v>0</v>
      </c>
      <c r="AS30" s="88"/>
      <c r="AT30" s="88"/>
      <c r="AU30" s="88"/>
      <c r="AV30" s="88"/>
      <c r="AW30" s="88"/>
      <c r="AX30" s="88"/>
      <c r="AY30" s="260"/>
      <c r="AZ30" s="266">
        <f t="shared" si="40"/>
        <v>0</v>
      </c>
      <c r="BA30" s="88"/>
      <c r="BB30" s="88"/>
      <c r="BC30" s="88"/>
      <c r="BD30" s="88"/>
      <c r="BE30" s="88"/>
      <c r="BF30" s="88"/>
      <c r="BG30" s="260"/>
      <c r="BH30" s="266">
        <f t="shared" si="41"/>
        <v>0</v>
      </c>
      <c r="BI30" s="264">
        <f t="shared" si="42"/>
        <v>0</v>
      </c>
      <c r="BJ30" s="264">
        <f t="shared" si="43"/>
        <v>0</v>
      </c>
      <c r="BK30" s="264">
        <f t="shared" si="44"/>
        <v>0</v>
      </c>
      <c r="BL30" s="264">
        <f t="shared" si="45"/>
        <v>0</v>
      </c>
      <c r="BM30" s="264">
        <f t="shared" si="46"/>
        <v>0</v>
      </c>
      <c r="BN30" s="264">
        <f t="shared" si="47"/>
        <v>0</v>
      </c>
      <c r="BO30" s="265">
        <f t="shared" si="48"/>
        <v>0</v>
      </c>
    </row>
    <row r="31" spans="1:67" x14ac:dyDescent="0.2">
      <c r="A31" s="258"/>
      <c r="B31" s="259"/>
      <c r="C31" s="258"/>
      <c r="D31" s="255">
        <f t="shared" si="11"/>
        <v>0</v>
      </c>
      <c r="E31" s="252"/>
      <c r="F31" s="88"/>
      <c r="G31" s="88"/>
      <c r="H31" s="88"/>
      <c r="I31" s="88"/>
      <c r="J31" s="88"/>
      <c r="K31" s="260"/>
      <c r="L31" s="255">
        <f>M31+N31+O31+P31+Q31+R31+S31</f>
        <v>0</v>
      </c>
      <c r="M31" s="88"/>
      <c r="N31" s="88"/>
      <c r="O31" s="88"/>
      <c r="P31" s="88"/>
      <c r="Q31" s="88"/>
      <c r="R31" s="88"/>
      <c r="S31" s="260"/>
      <c r="T31" s="263">
        <f t="shared" si="13"/>
        <v>0</v>
      </c>
      <c r="U31" s="264">
        <f t="shared" si="14"/>
        <v>0</v>
      </c>
      <c r="V31" s="264">
        <f t="shared" si="8"/>
        <v>0</v>
      </c>
      <c r="W31" s="264">
        <f t="shared" si="8"/>
        <v>0</v>
      </c>
      <c r="X31" s="264">
        <f t="shared" si="8"/>
        <v>0</v>
      </c>
      <c r="Y31" s="264">
        <f t="shared" si="8"/>
        <v>0</v>
      </c>
      <c r="Z31" s="264">
        <f t="shared" si="8"/>
        <v>0</v>
      </c>
      <c r="AA31" s="265">
        <f t="shared" si="8"/>
        <v>0</v>
      </c>
      <c r="AB31" s="263">
        <f t="shared" si="15"/>
        <v>0</v>
      </c>
      <c r="AC31" s="264">
        <f t="shared" si="9"/>
        <v>0</v>
      </c>
      <c r="AD31" s="264">
        <f t="shared" si="9"/>
        <v>0</v>
      </c>
      <c r="AE31" s="264">
        <f t="shared" si="9"/>
        <v>0</v>
      </c>
      <c r="AF31" s="264">
        <f t="shared" si="9"/>
        <v>0</v>
      </c>
      <c r="AG31" s="264">
        <f t="shared" si="9"/>
        <v>0</v>
      </c>
      <c r="AH31" s="264">
        <f t="shared" si="9"/>
        <v>0</v>
      </c>
      <c r="AI31" s="265">
        <f t="shared" si="9"/>
        <v>0</v>
      </c>
      <c r="AJ31" s="263">
        <f t="shared" si="16"/>
        <v>0</v>
      </c>
      <c r="AK31" s="88"/>
      <c r="AL31" s="88"/>
      <c r="AM31" s="88"/>
      <c r="AN31" s="88"/>
      <c r="AO31" s="88"/>
      <c r="AP31" s="88"/>
      <c r="AQ31" s="88"/>
      <c r="AR31" s="264">
        <f t="shared" si="18"/>
        <v>0</v>
      </c>
      <c r="AS31" s="88"/>
      <c r="AT31" s="88"/>
      <c r="AU31" s="88"/>
      <c r="AV31" s="88"/>
      <c r="AW31" s="88"/>
      <c r="AX31" s="88"/>
      <c r="AY31" s="260"/>
      <c r="AZ31" s="266">
        <f t="shared" si="19"/>
        <v>0</v>
      </c>
      <c r="BA31" s="88"/>
      <c r="BB31" s="88"/>
      <c r="BC31" s="88"/>
      <c r="BD31" s="88"/>
      <c r="BE31" s="88"/>
      <c r="BF31" s="88"/>
      <c r="BG31" s="260"/>
      <c r="BH31" s="266">
        <f t="shared" si="17"/>
        <v>0</v>
      </c>
      <c r="BI31" s="264">
        <f t="shared" si="10"/>
        <v>0</v>
      </c>
      <c r="BJ31" s="264">
        <f t="shared" si="10"/>
        <v>0</v>
      </c>
      <c r="BK31" s="264">
        <f t="shared" si="10"/>
        <v>0</v>
      </c>
      <c r="BL31" s="264">
        <f t="shared" si="10"/>
        <v>0</v>
      </c>
      <c r="BM31" s="264">
        <f t="shared" si="10"/>
        <v>0</v>
      </c>
      <c r="BN31" s="264">
        <f t="shared" si="10"/>
        <v>0</v>
      </c>
      <c r="BO31" s="265">
        <f t="shared" si="10"/>
        <v>0</v>
      </c>
    </row>
    <row r="32" spans="1:67" x14ac:dyDescent="0.2">
      <c r="A32" s="258"/>
      <c r="B32" s="259"/>
      <c r="C32" s="258"/>
      <c r="D32" s="255">
        <f t="shared" si="11"/>
        <v>0</v>
      </c>
      <c r="E32" s="88"/>
      <c r="F32" s="88"/>
      <c r="G32" s="88"/>
      <c r="H32" s="88"/>
      <c r="I32" s="88"/>
      <c r="J32" s="88"/>
      <c r="K32" s="260"/>
      <c r="L32" s="255">
        <f t="shared" si="12"/>
        <v>0</v>
      </c>
      <c r="M32" s="88"/>
      <c r="N32" s="88"/>
      <c r="O32" s="88"/>
      <c r="P32" s="88"/>
      <c r="Q32" s="88"/>
      <c r="R32" s="88"/>
      <c r="S32" s="260"/>
      <c r="T32" s="263">
        <f t="shared" si="13"/>
        <v>0</v>
      </c>
      <c r="U32" s="264">
        <f t="shared" si="14"/>
        <v>0</v>
      </c>
      <c r="V32" s="264">
        <f t="shared" si="8"/>
        <v>0</v>
      </c>
      <c r="W32" s="264">
        <f t="shared" si="8"/>
        <v>0</v>
      </c>
      <c r="X32" s="264">
        <f t="shared" si="8"/>
        <v>0</v>
      </c>
      <c r="Y32" s="264">
        <f t="shared" si="8"/>
        <v>0</v>
      </c>
      <c r="Z32" s="264">
        <f t="shared" si="8"/>
        <v>0</v>
      </c>
      <c r="AA32" s="265">
        <f t="shared" si="8"/>
        <v>0</v>
      </c>
      <c r="AB32" s="263">
        <f t="shared" si="15"/>
        <v>0</v>
      </c>
      <c r="AC32" s="264">
        <f t="shared" si="9"/>
        <v>0</v>
      </c>
      <c r="AD32" s="264">
        <f t="shared" si="9"/>
        <v>0</v>
      </c>
      <c r="AE32" s="264">
        <f t="shared" si="9"/>
        <v>0</v>
      </c>
      <c r="AF32" s="264">
        <f t="shared" si="9"/>
        <v>0</v>
      </c>
      <c r="AG32" s="264">
        <f t="shared" si="9"/>
        <v>0</v>
      </c>
      <c r="AH32" s="264">
        <f t="shared" si="9"/>
        <v>0</v>
      </c>
      <c r="AI32" s="265">
        <f t="shared" si="9"/>
        <v>0</v>
      </c>
      <c r="AJ32" s="263">
        <f t="shared" si="16"/>
        <v>0</v>
      </c>
      <c r="AK32" s="88"/>
      <c r="AL32" s="88"/>
      <c r="AM32" s="88"/>
      <c r="AN32" s="88"/>
      <c r="AO32" s="88"/>
      <c r="AP32" s="88"/>
      <c r="AQ32" s="88"/>
      <c r="AR32" s="264">
        <f t="shared" si="18"/>
        <v>0</v>
      </c>
      <c r="AS32" s="88"/>
      <c r="AT32" s="88"/>
      <c r="AU32" s="88"/>
      <c r="AV32" s="88"/>
      <c r="AW32" s="88"/>
      <c r="AX32" s="88"/>
      <c r="AY32" s="260"/>
      <c r="AZ32" s="266">
        <f t="shared" si="19"/>
        <v>0</v>
      </c>
      <c r="BA32" s="88"/>
      <c r="BB32" s="88"/>
      <c r="BC32" s="88"/>
      <c r="BD32" s="88"/>
      <c r="BE32" s="88"/>
      <c r="BF32" s="88"/>
      <c r="BG32" s="260"/>
      <c r="BH32" s="266">
        <f t="shared" si="17"/>
        <v>0</v>
      </c>
      <c r="BI32" s="264">
        <f t="shared" si="10"/>
        <v>0</v>
      </c>
      <c r="BJ32" s="264">
        <f t="shared" si="10"/>
        <v>0</v>
      </c>
      <c r="BK32" s="264">
        <f t="shared" si="10"/>
        <v>0</v>
      </c>
      <c r="BL32" s="264">
        <f t="shared" si="10"/>
        <v>0</v>
      </c>
      <c r="BM32" s="264">
        <f t="shared" si="10"/>
        <v>0</v>
      </c>
      <c r="BN32" s="264">
        <f t="shared" si="10"/>
        <v>0</v>
      </c>
      <c r="BO32" s="265">
        <f t="shared" si="10"/>
        <v>0</v>
      </c>
    </row>
    <row r="33" spans="1:67" x14ac:dyDescent="0.2">
      <c r="A33" s="258"/>
      <c r="B33" s="259"/>
      <c r="C33" s="258"/>
      <c r="D33" s="255">
        <f t="shared" si="11"/>
        <v>0</v>
      </c>
      <c r="E33" s="88"/>
      <c r="F33" s="88"/>
      <c r="G33" s="88"/>
      <c r="H33" s="88"/>
      <c r="I33" s="88"/>
      <c r="J33" s="88"/>
      <c r="K33" s="260"/>
      <c r="L33" s="255">
        <f t="shared" si="12"/>
        <v>0</v>
      </c>
      <c r="M33" s="88"/>
      <c r="N33" s="88"/>
      <c r="O33" s="88"/>
      <c r="P33" s="88"/>
      <c r="Q33" s="88"/>
      <c r="R33" s="88"/>
      <c r="S33" s="260"/>
      <c r="T33" s="263">
        <f t="shared" si="13"/>
        <v>0</v>
      </c>
      <c r="U33" s="264">
        <f t="shared" si="14"/>
        <v>0</v>
      </c>
      <c r="V33" s="264">
        <f t="shared" si="8"/>
        <v>0</v>
      </c>
      <c r="W33" s="264">
        <f t="shared" si="8"/>
        <v>0</v>
      </c>
      <c r="X33" s="264">
        <f t="shared" si="8"/>
        <v>0</v>
      </c>
      <c r="Y33" s="264">
        <f t="shared" si="8"/>
        <v>0</v>
      </c>
      <c r="Z33" s="264">
        <f t="shared" si="8"/>
        <v>0</v>
      </c>
      <c r="AA33" s="265">
        <f t="shared" si="8"/>
        <v>0</v>
      </c>
      <c r="AB33" s="263">
        <f t="shared" si="15"/>
        <v>0</v>
      </c>
      <c r="AC33" s="264">
        <f t="shared" si="9"/>
        <v>0</v>
      </c>
      <c r="AD33" s="264">
        <f t="shared" si="9"/>
        <v>0</v>
      </c>
      <c r="AE33" s="264">
        <f t="shared" si="9"/>
        <v>0</v>
      </c>
      <c r="AF33" s="264">
        <f t="shared" si="9"/>
        <v>0</v>
      </c>
      <c r="AG33" s="264">
        <f t="shared" si="9"/>
        <v>0</v>
      </c>
      <c r="AH33" s="264">
        <f t="shared" si="9"/>
        <v>0</v>
      </c>
      <c r="AI33" s="265">
        <f t="shared" si="9"/>
        <v>0</v>
      </c>
      <c r="AJ33" s="263">
        <f t="shared" si="16"/>
        <v>0</v>
      </c>
      <c r="AK33" s="88"/>
      <c r="AL33" s="88"/>
      <c r="AM33" s="88"/>
      <c r="AN33" s="88"/>
      <c r="AO33" s="88"/>
      <c r="AP33" s="88"/>
      <c r="AQ33" s="88"/>
      <c r="AR33" s="264">
        <f t="shared" si="18"/>
        <v>0</v>
      </c>
      <c r="AS33" s="88"/>
      <c r="AT33" s="88"/>
      <c r="AU33" s="88"/>
      <c r="AV33" s="88"/>
      <c r="AW33" s="88"/>
      <c r="AX33" s="88"/>
      <c r="AY33" s="260"/>
      <c r="AZ33" s="266">
        <f t="shared" si="19"/>
        <v>0</v>
      </c>
      <c r="BA33" s="88"/>
      <c r="BB33" s="88"/>
      <c r="BC33" s="88"/>
      <c r="BD33" s="88"/>
      <c r="BE33" s="88"/>
      <c r="BF33" s="88"/>
      <c r="BG33" s="260"/>
      <c r="BH33" s="266">
        <f t="shared" si="17"/>
        <v>0</v>
      </c>
      <c r="BI33" s="264">
        <f t="shared" si="10"/>
        <v>0</v>
      </c>
      <c r="BJ33" s="264">
        <f t="shared" si="10"/>
        <v>0</v>
      </c>
      <c r="BK33" s="264">
        <f t="shared" si="10"/>
        <v>0</v>
      </c>
      <c r="BL33" s="264">
        <f t="shared" si="10"/>
        <v>0</v>
      </c>
      <c r="BM33" s="264">
        <f t="shared" si="10"/>
        <v>0</v>
      </c>
      <c r="BN33" s="264">
        <f t="shared" si="10"/>
        <v>0</v>
      </c>
      <c r="BO33" s="265">
        <f t="shared" si="10"/>
        <v>0</v>
      </c>
    </row>
    <row r="34" spans="1:67" x14ac:dyDescent="0.2">
      <c r="A34" s="258"/>
      <c r="B34" s="259"/>
      <c r="C34" s="258"/>
      <c r="D34" s="255">
        <f t="shared" si="11"/>
        <v>0</v>
      </c>
      <c r="E34" s="88"/>
      <c r="F34" s="88"/>
      <c r="G34" s="88"/>
      <c r="H34" s="88"/>
      <c r="I34" s="88"/>
      <c r="J34" s="88"/>
      <c r="K34" s="260"/>
      <c r="L34" s="255">
        <f t="shared" si="12"/>
        <v>0</v>
      </c>
      <c r="M34" s="88"/>
      <c r="N34" s="88"/>
      <c r="O34" s="88"/>
      <c r="P34" s="88"/>
      <c r="Q34" s="88"/>
      <c r="R34" s="88"/>
      <c r="S34" s="260"/>
      <c r="T34" s="263">
        <f t="shared" si="13"/>
        <v>0</v>
      </c>
      <c r="U34" s="264">
        <f t="shared" si="14"/>
        <v>0</v>
      </c>
      <c r="V34" s="264">
        <f t="shared" si="8"/>
        <v>0</v>
      </c>
      <c r="W34" s="264">
        <f t="shared" si="8"/>
        <v>0</v>
      </c>
      <c r="X34" s="264">
        <f t="shared" si="8"/>
        <v>0</v>
      </c>
      <c r="Y34" s="264">
        <f t="shared" si="8"/>
        <v>0</v>
      </c>
      <c r="Z34" s="264">
        <f t="shared" si="8"/>
        <v>0</v>
      </c>
      <c r="AA34" s="265">
        <f t="shared" si="8"/>
        <v>0</v>
      </c>
      <c r="AB34" s="263">
        <f t="shared" si="15"/>
        <v>0</v>
      </c>
      <c r="AC34" s="264">
        <f t="shared" si="9"/>
        <v>0</v>
      </c>
      <c r="AD34" s="264">
        <f t="shared" si="9"/>
        <v>0</v>
      </c>
      <c r="AE34" s="264">
        <f t="shared" si="9"/>
        <v>0</v>
      </c>
      <c r="AF34" s="264">
        <f t="shared" si="9"/>
        <v>0</v>
      </c>
      <c r="AG34" s="264">
        <f t="shared" si="9"/>
        <v>0</v>
      </c>
      <c r="AH34" s="264">
        <f t="shared" si="9"/>
        <v>0</v>
      </c>
      <c r="AI34" s="265">
        <f t="shared" si="9"/>
        <v>0</v>
      </c>
      <c r="AJ34" s="263">
        <f t="shared" si="16"/>
        <v>0</v>
      </c>
      <c r="AK34" s="88"/>
      <c r="AL34" s="88"/>
      <c r="AM34" s="88"/>
      <c r="AN34" s="88"/>
      <c r="AO34" s="88"/>
      <c r="AP34" s="88"/>
      <c r="AQ34" s="88"/>
      <c r="AR34" s="264">
        <f t="shared" si="18"/>
        <v>0</v>
      </c>
      <c r="AS34" s="88"/>
      <c r="AT34" s="88"/>
      <c r="AU34" s="88"/>
      <c r="AV34" s="88"/>
      <c r="AW34" s="88"/>
      <c r="AX34" s="88"/>
      <c r="AY34" s="260"/>
      <c r="AZ34" s="266">
        <f t="shared" si="19"/>
        <v>0</v>
      </c>
      <c r="BA34" s="88"/>
      <c r="BB34" s="88"/>
      <c r="BC34" s="88"/>
      <c r="BD34" s="88"/>
      <c r="BE34" s="88"/>
      <c r="BF34" s="88"/>
      <c r="BG34" s="260"/>
      <c r="BH34" s="266">
        <f t="shared" si="17"/>
        <v>0</v>
      </c>
      <c r="BI34" s="264">
        <f t="shared" si="10"/>
        <v>0</v>
      </c>
      <c r="BJ34" s="264">
        <f t="shared" si="10"/>
        <v>0</v>
      </c>
      <c r="BK34" s="264">
        <f t="shared" si="10"/>
        <v>0</v>
      </c>
      <c r="BL34" s="264">
        <f t="shared" si="10"/>
        <v>0</v>
      </c>
      <c r="BM34" s="264">
        <f t="shared" si="10"/>
        <v>0</v>
      </c>
      <c r="BN34" s="264">
        <f t="shared" si="10"/>
        <v>0</v>
      </c>
      <c r="BO34" s="265">
        <f t="shared" si="10"/>
        <v>0</v>
      </c>
    </row>
    <row r="35" spans="1:67" x14ac:dyDescent="0.2">
      <c r="A35" s="258"/>
      <c r="B35" s="259"/>
      <c r="C35" s="258"/>
      <c r="D35" s="255">
        <f t="shared" si="11"/>
        <v>0</v>
      </c>
      <c r="E35" s="88"/>
      <c r="F35" s="88"/>
      <c r="G35" s="88"/>
      <c r="H35" s="88"/>
      <c r="I35" s="88"/>
      <c r="J35" s="88"/>
      <c r="K35" s="260"/>
      <c r="L35" s="255">
        <f t="shared" si="12"/>
        <v>0</v>
      </c>
      <c r="M35" s="88"/>
      <c r="N35" s="88"/>
      <c r="O35" s="88"/>
      <c r="P35" s="88"/>
      <c r="Q35" s="88"/>
      <c r="R35" s="88"/>
      <c r="S35" s="260"/>
      <c r="T35" s="263">
        <f t="shared" si="13"/>
        <v>0</v>
      </c>
      <c r="U35" s="264">
        <f t="shared" si="14"/>
        <v>0</v>
      </c>
      <c r="V35" s="264">
        <f t="shared" si="8"/>
        <v>0</v>
      </c>
      <c r="W35" s="264">
        <f t="shared" si="8"/>
        <v>0</v>
      </c>
      <c r="X35" s="264">
        <f t="shared" si="8"/>
        <v>0</v>
      </c>
      <c r="Y35" s="264">
        <f t="shared" si="8"/>
        <v>0</v>
      </c>
      <c r="Z35" s="264">
        <f t="shared" si="8"/>
        <v>0</v>
      </c>
      <c r="AA35" s="265">
        <f t="shared" si="8"/>
        <v>0</v>
      </c>
      <c r="AB35" s="263">
        <f t="shared" si="15"/>
        <v>0</v>
      </c>
      <c r="AC35" s="264">
        <f t="shared" si="9"/>
        <v>0</v>
      </c>
      <c r="AD35" s="264">
        <f t="shared" si="9"/>
        <v>0</v>
      </c>
      <c r="AE35" s="264">
        <f t="shared" si="9"/>
        <v>0</v>
      </c>
      <c r="AF35" s="264">
        <f t="shared" si="9"/>
        <v>0</v>
      </c>
      <c r="AG35" s="264">
        <f t="shared" si="9"/>
        <v>0</v>
      </c>
      <c r="AH35" s="264">
        <f t="shared" si="9"/>
        <v>0</v>
      </c>
      <c r="AI35" s="265">
        <f t="shared" si="9"/>
        <v>0</v>
      </c>
      <c r="AJ35" s="263">
        <f t="shared" si="16"/>
        <v>0</v>
      </c>
      <c r="AK35" s="88"/>
      <c r="AL35" s="88"/>
      <c r="AM35" s="88"/>
      <c r="AN35" s="88"/>
      <c r="AO35" s="88"/>
      <c r="AP35" s="88"/>
      <c r="AQ35" s="88"/>
      <c r="AR35" s="264">
        <f t="shared" si="18"/>
        <v>0</v>
      </c>
      <c r="AS35" s="88"/>
      <c r="AT35" s="88"/>
      <c r="AU35" s="88"/>
      <c r="AV35" s="88"/>
      <c r="AW35" s="88"/>
      <c r="AX35" s="88"/>
      <c r="AY35" s="260"/>
      <c r="AZ35" s="266">
        <f t="shared" si="19"/>
        <v>0</v>
      </c>
      <c r="BA35" s="88"/>
      <c r="BB35" s="88"/>
      <c r="BC35" s="88"/>
      <c r="BD35" s="88"/>
      <c r="BE35" s="88"/>
      <c r="BF35" s="88"/>
      <c r="BG35" s="260"/>
      <c r="BH35" s="266">
        <f t="shared" si="17"/>
        <v>0</v>
      </c>
      <c r="BI35" s="264">
        <f t="shared" si="10"/>
        <v>0</v>
      </c>
      <c r="BJ35" s="264">
        <f t="shared" si="10"/>
        <v>0</v>
      </c>
      <c r="BK35" s="264">
        <f t="shared" si="10"/>
        <v>0</v>
      </c>
      <c r="BL35" s="264">
        <f t="shared" si="10"/>
        <v>0</v>
      </c>
      <c r="BM35" s="264">
        <f t="shared" si="10"/>
        <v>0</v>
      </c>
      <c r="BN35" s="264">
        <f t="shared" si="10"/>
        <v>0</v>
      </c>
      <c r="BO35" s="265">
        <f t="shared" si="10"/>
        <v>0</v>
      </c>
    </row>
    <row r="36" spans="1:67" x14ac:dyDescent="0.2">
      <c r="A36" s="258"/>
      <c r="B36" s="259"/>
      <c r="C36" s="258"/>
      <c r="D36" s="255">
        <f t="shared" si="11"/>
        <v>0</v>
      </c>
      <c r="E36" s="88"/>
      <c r="F36" s="88"/>
      <c r="G36" s="88"/>
      <c r="H36" s="88"/>
      <c r="I36" s="88"/>
      <c r="J36" s="88"/>
      <c r="K36" s="260"/>
      <c r="L36" s="255">
        <f t="shared" si="12"/>
        <v>0</v>
      </c>
      <c r="M36" s="88"/>
      <c r="N36" s="88"/>
      <c r="O36" s="88"/>
      <c r="P36" s="88"/>
      <c r="Q36" s="88"/>
      <c r="R36" s="88"/>
      <c r="S36" s="260"/>
      <c r="T36" s="263">
        <f t="shared" si="13"/>
        <v>0</v>
      </c>
      <c r="U36" s="264">
        <f t="shared" si="14"/>
        <v>0</v>
      </c>
      <c r="V36" s="264">
        <f t="shared" si="8"/>
        <v>0</v>
      </c>
      <c r="W36" s="264">
        <f t="shared" si="8"/>
        <v>0</v>
      </c>
      <c r="X36" s="264">
        <f t="shared" si="8"/>
        <v>0</v>
      </c>
      <c r="Y36" s="264">
        <f t="shared" si="8"/>
        <v>0</v>
      </c>
      <c r="Z36" s="264">
        <f t="shared" si="8"/>
        <v>0</v>
      </c>
      <c r="AA36" s="265">
        <f t="shared" si="8"/>
        <v>0</v>
      </c>
      <c r="AB36" s="263">
        <f t="shared" si="15"/>
        <v>0</v>
      </c>
      <c r="AC36" s="264">
        <f t="shared" si="9"/>
        <v>0</v>
      </c>
      <c r="AD36" s="264">
        <f t="shared" si="9"/>
        <v>0</v>
      </c>
      <c r="AE36" s="264">
        <f t="shared" si="9"/>
        <v>0</v>
      </c>
      <c r="AF36" s="264">
        <f t="shared" si="9"/>
        <v>0</v>
      </c>
      <c r="AG36" s="264">
        <f t="shared" si="9"/>
        <v>0</v>
      </c>
      <c r="AH36" s="264">
        <f t="shared" si="9"/>
        <v>0</v>
      </c>
      <c r="AI36" s="265">
        <f t="shared" si="9"/>
        <v>0</v>
      </c>
      <c r="AJ36" s="263">
        <f t="shared" si="16"/>
        <v>0</v>
      </c>
      <c r="AK36" s="88"/>
      <c r="AL36" s="88"/>
      <c r="AM36" s="88"/>
      <c r="AN36" s="88"/>
      <c r="AO36" s="88"/>
      <c r="AP36" s="88"/>
      <c r="AQ36" s="88"/>
      <c r="AR36" s="264">
        <f t="shared" si="18"/>
        <v>0</v>
      </c>
      <c r="AS36" s="88"/>
      <c r="AT36" s="88"/>
      <c r="AU36" s="88"/>
      <c r="AV36" s="88"/>
      <c r="AW36" s="88"/>
      <c r="AX36" s="88"/>
      <c r="AY36" s="260"/>
      <c r="AZ36" s="266">
        <f t="shared" si="19"/>
        <v>0</v>
      </c>
      <c r="BA36" s="88"/>
      <c r="BB36" s="88"/>
      <c r="BC36" s="88"/>
      <c r="BD36" s="88"/>
      <c r="BE36" s="88"/>
      <c r="BF36" s="88"/>
      <c r="BG36" s="260"/>
      <c r="BH36" s="266">
        <f t="shared" si="17"/>
        <v>0</v>
      </c>
      <c r="BI36" s="264">
        <f t="shared" si="10"/>
        <v>0</v>
      </c>
      <c r="BJ36" s="264">
        <f t="shared" si="10"/>
        <v>0</v>
      </c>
      <c r="BK36" s="264">
        <f t="shared" si="10"/>
        <v>0</v>
      </c>
      <c r="BL36" s="264">
        <f t="shared" si="10"/>
        <v>0</v>
      </c>
      <c r="BM36" s="264">
        <f t="shared" si="10"/>
        <v>0</v>
      </c>
      <c r="BN36" s="264">
        <f t="shared" si="10"/>
        <v>0</v>
      </c>
      <c r="BO36" s="265">
        <f t="shared" si="10"/>
        <v>0</v>
      </c>
    </row>
    <row r="37" spans="1:67" x14ac:dyDescent="0.2">
      <c r="A37" s="258"/>
      <c r="B37" s="259"/>
      <c r="C37" s="258"/>
      <c r="D37" s="255">
        <f t="shared" si="11"/>
        <v>0</v>
      </c>
      <c r="E37" s="88"/>
      <c r="F37" s="88"/>
      <c r="G37" s="88"/>
      <c r="H37" s="88"/>
      <c r="I37" s="88"/>
      <c r="J37" s="88"/>
      <c r="K37" s="260"/>
      <c r="L37" s="255">
        <f t="shared" si="12"/>
        <v>0</v>
      </c>
      <c r="M37" s="88"/>
      <c r="N37" s="88"/>
      <c r="O37" s="88"/>
      <c r="P37" s="88"/>
      <c r="Q37" s="88"/>
      <c r="R37" s="88"/>
      <c r="S37" s="260"/>
      <c r="T37" s="263">
        <f t="shared" si="13"/>
        <v>0</v>
      </c>
      <c r="U37" s="264">
        <f t="shared" si="14"/>
        <v>0</v>
      </c>
      <c r="V37" s="264">
        <f t="shared" si="8"/>
        <v>0</v>
      </c>
      <c r="W37" s="264">
        <f t="shared" si="8"/>
        <v>0</v>
      </c>
      <c r="X37" s="264">
        <f t="shared" si="8"/>
        <v>0</v>
      </c>
      <c r="Y37" s="264">
        <f t="shared" si="8"/>
        <v>0</v>
      </c>
      <c r="Z37" s="264">
        <f t="shared" si="8"/>
        <v>0</v>
      </c>
      <c r="AA37" s="265">
        <f t="shared" si="8"/>
        <v>0</v>
      </c>
      <c r="AB37" s="263">
        <f t="shared" si="15"/>
        <v>0</v>
      </c>
      <c r="AC37" s="264">
        <f t="shared" si="9"/>
        <v>0</v>
      </c>
      <c r="AD37" s="264">
        <f t="shared" si="9"/>
        <v>0</v>
      </c>
      <c r="AE37" s="264">
        <f t="shared" si="9"/>
        <v>0</v>
      </c>
      <c r="AF37" s="264">
        <f t="shared" si="9"/>
        <v>0</v>
      </c>
      <c r="AG37" s="264">
        <f t="shared" si="9"/>
        <v>0</v>
      </c>
      <c r="AH37" s="264">
        <f t="shared" si="9"/>
        <v>0</v>
      </c>
      <c r="AI37" s="265">
        <f t="shared" si="9"/>
        <v>0</v>
      </c>
      <c r="AJ37" s="263">
        <f t="shared" si="16"/>
        <v>0</v>
      </c>
      <c r="AK37" s="88"/>
      <c r="AL37" s="88"/>
      <c r="AM37" s="88"/>
      <c r="AN37" s="88"/>
      <c r="AO37" s="88"/>
      <c r="AP37" s="88"/>
      <c r="AQ37" s="88"/>
      <c r="AR37" s="264">
        <f t="shared" si="18"/>
        <v>0</v>
      </c>
      <c r="AS37" s="88"/>
      <c r="AT37" s="88"/>
      <c r="AU37" s="88"/>
      <c r="AV37" s="88"/>
      <c r="AW37" s="88"/>
      <c r="AX37" s="88"/>
      <c r="AY37" s="260"/>
      <c r="AZ37" s="266">
        <f t="shared" si="19"/>
        <v>0</v>
      </c>
      <c r="BA37" s="88"/>
      <c r="BB37" s="88"/>
      <c r="BC37" s="88"/>
      <c r="BD37" s="88"/>
      <c r="BE37" s="88"/>
      <c r="BF37" s="88"/>
      <c r="BG37" s="260"/>
      <c r="BH37" s="266">
        <f t="shared" si="17"/>
        <v>0</v>
      </c>
      <c r="BI37" s="264">
        <f t="shared" si="10"/>
        <v>0</v>
      </c>
      <c r="BJ37" s="264">
        <f t="shared" si="10"/>
        <v>0</v>
      </c>
      <c r="BK37" s="264">
        <f t="shared" si="10"/>
        <v>0</v>
      </c>
      <c r="BL37" s="264">
        <f t="shared" si="10"/>
        <v>0</v>
      </c>
      <c r="BM37" s="264">
        <f t="shared" si="10"/>
        <v>0</v>
      </c>
      <c r="BN37" s="264">
        <f t="shared" si="10"/>
        <v>0</v>
      </c>
      <c r="BO37" s="265">
        <f t="shared" si="10"/>
        <v>0</v>
      </c>
    </row>
    <row r="38" spans="1:67" x14ac:dyDescent="0.2">
      <c r="A38" s="258"/>
      <c r="B38" s="259"/>
      <c r="C38" s="258"/>
      <c r="D38" s="255">
        <f t="shared" si="11"/>
        <v>0</v>
      </c>
      <c r="E38" s="88"/>
      <c r="F38" s="88"/>
      <c r="G38" s="88"/>
      <c r="H38" s="88"/>
      <c r="I38" s="88"/>
      <c r="J38" s="88"/>
      <c r="K38" s="260"/>
      <c r="L38" s="255">
        <f t="shared" si="12"/>
        <v>0</v>
      </c>
      <c r="M38" s="88"/>
      <c r="N38" s="88"/>
      <c r="O38" s="88"/>
      <c r="P38" s="88"/>
      <c r="Q38" s="88"/>
      <c r="R38" s="88"/>
      <c r="S38" s="260"/>
      <c r="T38" s="263">
        <f t="shared" si="13"/>
        <v>0</v>
      </c>
      <c r="U38" s="264">
        <f t="shared" si="14"/>
        <v>0</v>
      </c>
      <c r="V38" s="264">
        <f t="shared" si="8"/>
        <v>0</v>
      </c>
      <c r="W38" s="264">
        <f t="shared" si="8"/>
        <v>0</v>
      </c>
      <c r="X38" s="264">
        <f t="shared" si="8"/>
        <v>0</v>
      </c>
      <c r="Y38" s="264">
        <f t="shared" si="8"/>
        <v>0</v>
      </c>
      <c r="Z38" s="264">
        <f t="shared" si="8"/>
        <v>0</v>
      </c>
      <c r="AA38" s="265">
        <f t="shared" si="8"/>
        <v>0</v>
      </c>
      <c r="AB38" s="263">
        <f t="shared" si="15"/>
        <v>0</v>
      </c>
      <c r="AC38" s="264">
        <f t="shared" si="9"/>
        <v>0</v>
      </c>
      <c r="AD38" s="264">
        <f t="shared" si="9"/>
        <v>0</v>
      </c>
      <c r="AE38" s="264">
        <f t="shared" si="9"/>
        <v>0</v>
      </c>
      <c r="AF38" s="264">
        <f t="shared" si="9"/>
        <v>0</v>
      </c>
      <c r="AG38" s="264">
        <f t="shared" si="9"/>
        <v>0</v>
      </c>
      <c r="AH38" s="264">
        <f t="shared" si="9"/>
        <v>0</v>
      </c>
      <c r="AI38" s="265">
        <f t="shared" si="9"/>
        <v>0</v>
      </c>
      <c r="AJ38" s="263">
        <f t="shared" si="16"/>
        <v>0</v>
      </c>
      <c r="AK38" s="88"/>
      <c r="AL38" s="88"/>
      <c r="AM38" s="88"/>
      <c r="AN38" s="88"/>
      <c r="AO38" s="88"/>
      <c r="AP38" s="88"/>
      <c r="AQ38" s="88"/>
      <c r="AR38" s="264">
        <f t="shared" si="18"/>
        <v>0</v>
      </c>
      <c r="AS38" s="88"/>
      <c r="AT38" s="88"/>
      <c r="AU38" s="88"/>
      <c r="AV38" s="88"/>
      <c r="AW38" s="88"/>
      <c r="AX38" s="88"/>
      <c r="AY38" s="260"/>
      <c r="AZ38" s="266">
        <f t="shared" si="19"/>
        <v>0</v>
      </c>
      <c r="BA38" s="88"/>
      <c r="BB38" s="88"/>
      <c r="BC38" s="88"/>
      <c r="BD38" s="88"/>
      <c r="BE38" s="88"/>
      <c r="BF38" s="88"/>
      <c r="BG38" s="260"/>
      <c r="BH38" s="266">
        <f t="shared" si="17"/>
        <v>0</v>
      </c>
      <c r="BI38" s="264">
        <f t="shared" si="10"/>
        <v>0</v>
      </c>
      <c r="BJ38" s="264">
        <f t="shared" si="10"/>
        <v>0</v>
      </c>
      <c r="BK38" s="264">
        <f t="shared" si="10"/>
        <v>0</v>
      </c>
      <c r="BL38" s="264">
        <f t="shared" si="10"/>
        <v>0</v>
      </c>
      <c r="BM38" s="264">
        <f t="shared" si="10"/>
        <v>0</v>
      </c>
      <c r="BN38" s="264">
        <f t="shared" si="10"/>
        <v>0</v>
      </c>
      <c r="BO38" s="265">
        <f t="shared" si="10"/>
        <v>0</v>
      </c>
    </row>
    <row r="39" spans="1:67" x14ac:dyDescent="0.2">
      <c r="A39" s="258"/>
      <c r="B39" s="259"/>
      <c r="C39" s="258"/>
      <c r="D39" s="255">
        <f t="shared" si="11"/>
        <v>0</v>
      </c>
      <c r="E39" s="88"/>
      <c r="F39" s="88"/>
      <c r="G39" s="88"/>
      <c r="H39" s="88"/>
      <c r="I39" s="88"/>
      <c r="J39" s="88"/>
      <c r="K39" s="260"/>
      <c r="L39" s="255">
        <f t="shared" si="12"/>
        <v>0</v>
      </c>
      <c r="M39" s="88"/>
      <c r="N39" s="88"/>
      <c r="O39" s="88"/>
      <c r="P39" s="88"/>
      <c r="Q39" s="88"/>
      <c r="R39" s="88"/>
      <c r="S39" s="260"/>
      <c r="T39" s="263">
        <f t="shared" si="13"/>
        <v>0</v>
      </c>
      <c r="U39" s="264">
        <f t="shared" si="14"/>
        <v>0</v>
      </c>
      <c r="V39" s="264">
        <f t="shared" si="8"/>
        <v>0</v>
      </c>
      <c r="W39" s="264">
        <f t="shared" si="8"/>
        <v>0</v>
      </c>
      <c r="X39" s="264">
        <f t="shared" si="8"/>
        <v>0</v>
      </c>
      <c r="Y39" s="264">
        <f t="shared" si="8"/>
        <v>0</v>
      </c>
      <c r="Z39" s="264">
        <f t="shared" si="8"/>
        <v>0</v>
      </c>
      <c r="AA39" s="265">
        <f t="shared" si="8"/>
        <v>0</v>
      </c>
      <c r="AB39" s="263">
        <f t="shared" si="15"/>
        <v>0</v>
      </c>
      <c r="AC39" s="264">
        <f t="shared" si="9"/>
        <v>0</v>
      </c>
      <c r="AD39" s="264">
        <f t="shared" si="9"/>
        <v>0</v>
      </c>
      <c r="AE39" s="264">
        <f t="shared" si="9"/>
        <v>0</v>
      </c>
      <c r="AF39" s="264">
        <f t="shared" si="9"/>
        <v>0</v>
      </c>
      <c r="AG39" s="264">
        <f t="shared" si="9"/>
        <v>0</v>
      </c>
      <c r="AH39" s="264">
        <f t="shared" si="9"/>
        <v>0</v>
      </c>
      <c r="AI39" s="265">
        <f t="shared" si="9"/>
        <v>0</v>
      </c>
      <c r="AJ39" s="263">
        <f t="shared" si="16"/>
        <v>0</v>
      </c>
      <c r="AK39" s="88"/>
      <c r="AL39" s="88"/>
      <c r="AM39" s="88"/>
      <c r="AN39" s="88"/>
      <c r="AO39" s="88"/>
      <c r="AP39" s="88"/>
      <c r="AQ39" s="88"/>
      <c r="AR39" s="264">
        <f t="shared" si="18"/>
        <v>0</v>
      </c>
      <c r="AS39" s="88"/>
      <c r="AT39" s="88"/>
      <c r="AU39" s="88"/>
      <c r="AV39" s="88"/>
      <c r="AW39" s="88"/>
      <c r="AX39" s="88"/>
      <c r="AY39" s="260"/>
      <c r="AZ39" s="266">
        <f t="shared" si="19"/>
        <v>0</v>
      </c>
      <c r="BA39" s="88"/>
      <c r="BB39" s="88"/>
      <c r="BC39" s="88"/>
      <c r="BD39" s="88"/>
      <c r="BE39" s="88"/>
      <c r="BF39" s="88"/>
      <c r="BG39" s="260"/>
      <c r="BH39" s="266">
        <f t="shared" si="17"/>
        <v>0</v>
      </c>
      <c r="BI39" s="264">
        <f t="shared" si="10"/>
        <v>0</v>
      </c>
      <c r="BJ39" s="264">
        <f t="shared" si="10"/>
        <v>0</v>
      </c>
      <c r="BK39" s="264">
        <f t="shared" si="10"/>
        <v>0</v>
      </c>
      <c r="BL39" s="264">
        <f t="shared" si="10"/>
        <v>0</v>
      </c>
      <c r="BM39" s="264">
        <f t="shared" si="10"/>
        <v>0</v>
      </c>
      <c r="BN39" s="264">
        <f t="shared" si="10"/>
        <v>0</v>
      </c>
      <c r="BO39" s="265">
        <f t="shared" si="10"/>
        <v>0</v>
      </c>
    </row>
    <row r="40" spans="1:67" x14ac:dyDescent="0.2">
      <c r="A40" s="258"/>
      <c r="B40" s="259"/>
      <c r="C40" s="258"/>
      <c r="D40" s="255">
        <f t="shared" si="11"/>
        <v>0</v>
      </c>
      <c r="E40" s="88"/>
      <c r="F40" s="88"/>
      <c r="G40" s="88"/>
      <c r="H40" s="88"/>
      <c r="I40" s="88"/>
      <c r="J40" s="88"/>
      <c r="K40" s="260"/>
      <c r="L40" s="255">
        <f t="shared" si="12"/>
        <v>0</v>
      </c>
      <c r="M40" s="88"/>
      <c r="N40" s="88"/>
      <c r="O40" s="88"/>
      <c r="P40" s="88"/>
      <c r="Q40" s="88"/>
      <c r="R40" s="88"/>
      <c r="S40" s="260"/>
      <c r="T40" s="263">
        <f t="shared" si="13"/>
        <v>0</v>
      </c>
      <c r="U40" s="264">
        <f t="shared" si="14"/>
        <v>0</v>
      </c>
      <c r="V40" s="264">
        <f t="shared" ref="V40:V47" si="49">F40+N40</f>
        <v>0</v>
      </c>
      <c r="W40" s="264">
        <f t="shared" ref="W40:W47" si="50">G40+O40</f>
        <v>0</v>
      </c>
      <c r="X40" s="264">
        <f t="shared" ref="X40:X47" si="51">H40+P40</f>
        <v>0</v>
      </c>
      <c r="Y40" s="264">
        <f t="shared" ref="Y40:Y47" si="52">I40+Q40</f>
        <v>0</v>
      </c>
      <c r="Z40" s="264">
        <f t="shared" ref="Z40:Z47" si="53">J40+R40</f>
        <v>0</v>
      </c>
      <c r="AA40" s="265">
        <f t="shared" ref="AA40:AA47" si="54">K40+S40</f>
        <v>0</v>
      </c>
      <c r="AB40" s="263">
        <f t="shared" si="15"/>
        <v>0</v>
      </c>
      <c r="AC40" s="264">
        <f t="shared" ref="AC40:AI47" si="55">AK40+AS40</f>
        <v>0</v>
      </c>
      <c r="AD40" s="264">
        <f t="shared" si="55"/>
        <v>0</v>
      </c>
      <c r="AE40" s="264">
        <f t="shared" si="55"/>
        <v>0</v>
      </c>
      <c r="AF40" s="264">
        <f t="shared" si="55"/>
        <v>0</v>
      </c>
      <c r="AG40" s="264">
        <f t="shared" si="55"/>
        <v>0</v>
      </c>
      <c r="AH40" s="264">
        <f t="shared" si="55"/>
        <v>0</v>
      </c>
      <c r="AI40" s="265">
        <f t="shared" si="55"/>
        <v>0</v>
      </c>
      <c r="AJ40" s="263">
        <f t="shared" si="16"/>
        <v>0</v>
      </c>
      <c r="AK40" s="88"/>
      <c r="AL40" s="88"/>
      <c r="AM40" s="88"/>
      <c r="AN40" s="88"/>
      <c r="AO40" s="88"/>
      <c r="AP40" s="88"/>
      <c r="AQ40" s="88"/>
      <c r="AR40" s="264">
        <f t="shared" si="18"/>
        <v>0</v>
      </c>
      <c r="AS40" s="88"/>
      <c r="AT40" s="88"/>
      <c r="AU40" s="88"/>
      <c r="AV40" s="88"/>
      <c r="AW40" s="88"/>
      <c r="AX40" s="88"/>
      <c r="AY40" s="260"/>
      <c r="AZ40" s="266">
        <f t="shared" si="19"/>
        <v>0</v>
      </c>
      <c r="BA40" s="88"/>
      <c r="BB40" s="88"/>
      <c r="BC40" s="88"/>
      <c r="BD40" s="88"/>
      <c r="BE40" s="88"/>
      <c r="BF40" s="88"/>
      <c r="BG40" s="260"/>
      <c r="BH40" s="266">
        <f t="shared" si="17"/>
        <v>0</v>
      </c>
      <c r="BI40" s="264">
        <f t="shared" si="10"/>
        <v>0</v>
      </c>
      <c r="BJ40" s="264">
        <f t="shared" si="10"/>
        <v>0</v>
      </c>
      <c r="BK40" s="264">
        <f t="shared" si="10"/>
        <v>0</v>
      </c>
      <c r="BL40" s="264">
        <f t="shared" si="10"/>
        <v>0</v>
      </c>
      <c r="BM40" s="264">
        <f t="shared" si="10"/>
        <v>0</v>
      </c>
      <c r="BN40" s="264">
        <f t="shared" si="10"/>
        <v>0</v>
      </c>
      <c r="BO40" s="265">
        <f t="shared" si="10"/>
        <v>0</v>
      </c>
    </row>
    <row r="41" spans="1:67" x14ac:dyDescent="0.2">
      <c r="A41" s="258"/>
      <c r="B41" s="259"/>
      <c r="C41" s="258"/>
      <c r="D41" s="255">
        <f t="shared" si="11"/>
        <v>0</v>
      </c>
      <c r="E41" s="88"/>
      <c r="F41" s="88"/>
      <c r="G41" s="88"/>
      <c r="H41" s="88"/>
      <c r="I41" s="88"/>
      <c r="J41" s="88"/>
      <c r="K41" s="260"/>
      <c r="L41" s="255">
        <f t="shared" si="12"/>
        <v>0</v>
      </c>
      <c r="M41" s="88"/>
      <c r="N41" s="88"/>
      <c r="O41" s="88"/>
      <c r="P41" s="88"/>
      <c r="Q41" s="88"/>
      <c r="R41" s="88"/>
      <c r="S41" s="260"/>
      <c r="T41" s="263">
        <f t="shared" si="13"/>
        <v>0</v>
      </c>
      <c r="U41" s="264">
        <f t="shared" si="14"/>
        <v>0</v>
      </c>
      <c r="V41" s="264">
        <f t="shared" si="49"/>
        <v>0</v>
      </c>
      <c r="W41" s="264">
        <f t="shared" si="50"/>
        <v>0</v>
      </c>
      <c r="X41" s="264">
        <f t="shared" si="51"/>
        <v>0</v>
      </c>
      <c r="Y41" s="264">
        <f t="shared" si="52"/>
        <v>0</v>
      </c>
      <c r="Z41" s="264">
        <f t="shared" si="53"/>
        <v>0</v>
      </c>
      <c r="AA41" s="265">
        <f t="shared" si="54"/>
        <v>0</v>
      </c>
      <c r="AB41" s="263">
        <f t="shared" si="15"/>
        <v>0</v>
      </c>
      <c r="AC41" s="264">
        <f t="shared" si="55"/>
        <v>0</v>
      </c>
      <c r="AD41" s="264">
        <f t="shared" si="55"/>
        <v>0</v>
      </c>
      <c r="AE41" s="264">
        <f t="shared" si="55"/>
        <v>0</v>
      </c>
      <c r="AF41" s="264">
        <f t="shared" si="55"/>
        <v>0</v>
      </c>
      <c r="AG41" s="264">
        <f t="shared" si="55"/>
        <v>0</v>
      </c>
      <c r="AH41" s="264">
        <f t="shared" si="55"/>
        <v>0</v>
      </c>
      <c r="AI41" s="265">
        <f t="shared" si="55"/>
        <v>0</v>
      </c>
      <c r="AJ41" s="263">
        <f t="shared" si="16"/>
        <v>0</v>
      </c>
      <c r="AK41" s="88"/>
      <c r="AL41" s="88"/>
      <c r="AM41" s="88"/>
      <c r="AN41" s="88"/>
      <c r="AO41" s="88"/>
      <c r="AP41" s="88"/>
      <c r="AQ41" s="88"/>
      <c r="AR41" s="264">
        <f t="shared" si="18"/>
        <v>0</v>
      </c>
      <c r="AS41" s="88"/>
      <c r="AT41" s="88"/>
      <c r="AU41" s="88"/>
      <c r="AV41" s="88"/>
      <c r="AW41" s="88"/>
      <c r="AX41" s="88"/>
      <c r="AY41" s="260"/>
      <c r="AZ41" s="266">
        <f t="shared" si="19"/>
        <v>0</v>
      </c>
      <c r="BA41" s="88"/>
      <c r="BB41" s="88"/>
      <c r="BC41" s="88"/>
      <c r="BD41" s="88"/>
      <c r="BE41" s="88"/>
      <c r="BF41" s="88"/>
      <c r="BG41" s="260"/>
      <c r="BH41" s="266">
        <f t="shared" si="17"/>
        <v>0</v>
      </c>
      <c r="BI41" s="264">
        <f t="shared" si="10"/>
        <v>0</v>
      </c>
      <c r="BJ41" s="264">
        <f t="shared" si="10"/>
        <v>0</v>
      </c>
      <c r="BK41" s="264">
        <f t="shared" si="10"/>
        <v>0</v>
      </c>
      <c r="BL41" s="264">
        <f t="shared" si="10"/>
        <v>0</v>
      </c>
      <c r="BM41" s="264">
        <f t="shared" si="10"/>
        <v>0</v>
      </c>
      <c r="BN41" s="264">
        <f t="shared" si="10"/>
        <v>0</v>
      </c>
      <c r="BO41" s="265">
        <f t="shared" si="10"/>
        <v>0</v>
      </c>
    </row>
    <row r="42" spans="1:67" x14ac:dyDescent="0.2">
      <c r="A42" s="258"/>
      <c r="B42" s="259"/>
      <c r="C42" s="258"/>
      <c r="D42" s="255">
        <f t="shared" si="11"/>
        <v>0</v>
      </c>
      <c r="E42" s="88"/>
      <c r="F42" s="88"/>
      <c r="G42" s="88"/>
      <c r="H42" s="88"/>
      <c r="I42" s="88"/>
      <c r="J42" s="88"/>
      <c r="K42" s="260"/>
      <c r="L42" s="255">
        <f t="shared" si="12"/>
        <v>0</v>
      </c>
      <c r="M42" s="88"/>
      <c r="N42" s="88"/>
      <c r="O42" s="88"/>
      <c r="P42" s="88"/>
      <c r="Q42" s="88"/>
      <c r="R42" s="88"/>
      <c r="S42" s="260"/>
      <c r="T42" s="263">
        <f t="shared" si="13"/>
        <v>0</v>
      </c>
      <c r="U42" s="264">
        <f t="shared" si="14"/>
        <v>0</v>
      </c>
      <c r="V42" s="264">
        <f t="shared" si="49"/>
        <v>0</v>
      </c>
      <c r="W42" s="264">
        <f t="shared" si="50"/>
        <v>0</v>
      </c>
      <c r="X42" s="264">
        <f t="shared" si="51"/>
        <v>0</v>
      </c>
      <c r="Y42" s="264">
        <f t="shared" si="52"/>
        <v>0</v>
      </c>
      <c r="Z42" s="264">
        <f t="shared" si="53"/>
        <v>0</v>
      </c>
      <c r="AA42" s="265">
        <f t="shared" si="54"/>
        <v>0</v>
      </c>
      <c r="AB42" s="263">
        <f t="shared" si="15"/>
        <v>0</v>
      </c>
      <c r="AC42" s="264">
        <f t="shared" si="55"/>
        <v>0</v>
      </c>
      <c r="AD42" s="264">
        <f t="shared" si="55"/>
        <v>0</v>
      </c>
      <c r="AE42" s="264">
        <f t="shared" si="55"/>
        <v>0</v>
      </c>
      <c r="AF42" s="264">
        <f t="shared" si="55"/>
        <v>0</v>
      </c>
      <c r="AG42" s="264">
        <f t="shared" si="55"/>
        <v>0</v>
      </c>
      <c r="AH42" s="264">
        <f t="shared" si="55"/>
        <v>0</v>
      </c>
      <c r="AI42" s="265">
        <f t="shared" si="55"/>
        <v>0</v>
      </c>
      <c r="AJ42" s="263">
        <f t="shared" si="16"/>
        <v>0</v>
      </c>
      <c r="AK42" s="88"/>
      <c r="AL42" s="88"/>
      <c r="AM42" s="88"/>
      <c r="AN42" s="88"/>
      <c r="AO42" s="88"/>
      <c r="AP42" s="88"/>
      <c r="AQ42" s="88"/>
      <c r="AR42" s="264">
        <f t="shared" si="18"/>
        <v>0</v>
      </c>
      <c r="AS42" s="88"/>
      <c r="AT42" s="88"/>
      <c r="AU42" s="88"/>
      <c r="AV42" s="88"/>
      <c r="AW42" s="88"/>
      <c r="AX42" s="88"/>
      <c r="AY42" s="260"/>
      <c r="AZ42" s="266">
        <f t="shared" si="19"/>
        <v>0</v>
      </c>
      <c r="BA42" s="88"/>
      <c r="BB42" s="88"/>
      <c r="BC42" s="88"/>
      <c r="BD42" s="88"/>
      <c r="BE42" s="88"/>
      <c r="BF42" s="88"/>
      <c r="BG42" s="260"/>
      <c r="BH42" s="266">
        <f t="shared" si="17"/>
        <v>0</v>
      </c>
      <c r="BI42" s="264">
        <f t="shared" si="10"/>
        <v>0</v>
      </c>
      <c r="BJ42" s="264">
        <f t="shared" si="10"/>
        <v>0</v>
      </c>
      <c r="BK42" s="264">
        <f t="shared" si="10"/>
        <v>0</v>
      </c>
      <c r="BL42" s="264">
        <f t="shared" si="10"/>
        <v>0</v>
      </c>
      <c r="BM42" s="264">
        <f t="shared" si="10"/>
        <v>0</v>
      </c>
      <c r="BN42" s="264">
        <f t="shared" si="10"/>
        <v>0</v>
      </c>
      <c r="BO42" s="265">
        <f t="shared" si="10"/>
        <v>0</v>
      </c>
    </row>
    <row r="43" spans="1:67" x14ac:dyDescent="0.2">
      <c r="A43" s="258"/>
      <c r="B43" s="259"/>
      <c r="C43" s="258"/>
      <c r="D43" s="255">
        <f t="shared" si="11"/>
        <v>0</v>
      </c>
      <c r="E43" s="88"/>
      <c r="F43" s="88"/>
      <c r="G43" s="88"/>
      <c r="H43" s="88"/>
      <c r="I43" s="88"/>
      <c r="J43" s="88"/>
      <c r="K43" s="260"/>
      <c r="L43" s="255">
        <f t="shared" si="12"/>
        <v>0</v>
      </c>
      <c r="M43" s="88"/>
      <c r="N43" s="88"/>
      <c r="O43" s="88"/>
      <c r="P43" s="88"/>
      <c r="Q43" s="88"/>
      <c r="R43" s="88"/>
      <c r="S43" s="260"/>
      <c r="T43" s="263">
        <f t="shared" si="13"/>
        <v>0</v>
      </c>
      <c r="U43" s="264">
        <f t="shared" si="14"/>
        <v>0</v>
      </c>
      <c r="V43" s="264">
        <f t="shared" si="49"/>
        <v>0</v>
      </c>
      <c r="W43" s="264">
        <f t="shared" si="50"/>
        <v>0</v>
      </c>
      <c r="X43" s="264">
        <f t="shared" si="51"/>
        <v>0</v>
      </c>
      <c r="Y43" s="264">
        <f t="shared" si="52"/>
        <v>0</v>
      </c>
      <c r="Z43" s="264">
        <f t="shared" si="53"/>
        <v>0</v>
      </c>
      <c r="AA43" s="265">
        <f t="shared" si="54"/>
        <v>0</v>
      </c>
      <c r="AB43" s="263">
        <f t="shared" si="15"/>
        <v>0</v>
      </c>
      <c r="AC43" s="264">
        <f t="shared" si="55"/>
        <v>0</v>
      </c>
      <c r="AD43" s="264">
        <f t="shared" si="55"/>
        <v>0</v>
      </c>
      <c r="AE43" s="264">
        <f t="shared" si="55"/>
        <v>0</v>
      </c>
      <c r="AF43" s="264">
        <f t="shared" si="55"/>
        <v>0</v>
      </c>
      <c r="AG43" s="264">
        <f t="shared" si="55"/>
        <v>0</v>
      </c>
      <c r="AH43" s="264">
        <f t="shared" si="55"/>
        <v>0</v>
      </c>
      <c r="AI43" s="265">
        <f t="shared" si="55"/>
        <v>0</v>
      </c>
      <c r="AJ43" s="263">
        <f t="shared" si="16"/>
        <v>0</v>
      </c>
      <c r="AK43" s="88"/>
      <c r="AL43" s="88"/>
      <c r="AM43" s="88"/>
      <c r="AN43" s="88"/>
      <c r="AO43" s="88"/>
      <c r="AP43" s="88"/>
      <c r="AQ43" s="88"/>
      <c r="AR43" s="264">
        <f t="shared" si="18"/>
        <v>0</v>
      </c>
      <c r="AS43" s="88"/>
      <c r="AT43" s="88"/>
      <c r="AU43" s="88"/>
      <c r="AV43" s="88"/>
      <c r="AW43" s="88"/>
      <c r="AX43" s="88"/>
      <c r="AY43" s="260"/>
      <c r="AZ43" s="266">
        <f t="shared" si="19"/>
        <v>0</v>
      </c>
      <c r="BA43" s="88"/>
      <c r="BB43" s="88"/>
      <c r="BC43" s="88"/>
      <c r="BD43" s="88"/>
      <c r="BE43" s="88"/>
      <c r="BF43" s="88"/>
      <c r="BG43" s="260"/>
      <c r="BH43" s="266">
        <f t="shared" si="17"/>
        <v>0</v>
      </c>
      <c r="BI43" s="264">
        <f t="shared" si="10"/>
        <v>0</v>
      </c>
      <c r="BJ43" s="264">
        <f t="shared" si="10"/>
        <v>0</v>
      </c>
      <c r="BK43" s="264">
        <f t="shared" si="10"/>
        <v>0</v>
      </c>
      <c r="BL43" s="264">
        <f t="shared" si="10"/>
        <v>0</v>
      </c>
      <c r="BM43" s="264">
        <f t="shared" si="10"/>
        <v>0</v>
      </c>
      <c r="BN43" s="264">
        <f t="shared" si="10"/>
        <v>0</v>
      </c>
      <c r="BO43" s="265">
        <f t="shared" si="10"/>
        <v>0</v>
      </c>
    </row>
    <row r="44" spans="1:67" x14ac:dyDescent="0.2">
      <c r="A44" s="258"/>
      <c r="B44" s="259"/>
      <c r="C44" s="258"/>
      <c r="D44" s="255">
        <f t="shared" si="11"/>
        <v>0</v>
      </c>
      <c r="E44" s="88"/>
      <c r="F44" s="88"/>
      <c r="G44" s="88"/>
      <c r="H44" s="88"/>
      <c r="I44" s="88"/>
      <c r="J44" s="88"/>
      <c r="K44" s="260"/>
      <c r="L44" s="255">
        <f t="shared" si="12"/>
        <v>0</v>
      </c>
      <c r="M44" s="88"/>
      <c r="N44" s="88"/>
      <c r="O44" s="88"/>
      <c r="P44" s="88"/>
      <c r="Q44" s="88"/>
      <c r="R44" s="88"/>
      <c r="S44" s="260"/>
      <c r="T44" s="263">
        <f t="shared" si="13"/>
        <v>0</v>
      </c>
      <c r="U44" s="264">
        <f t="shared" si="14"/>
        <v>0</v>
      </c>
      <c r="V44" s="264">
        <f t="shared" si="49"/>
        <v>0</v>
      </c>
      <c r="W44" s="264">
        <f t="shared" si="50"/>
        <v>0</v>
      </c>
      <c r="X44" s="264">
        <f t="shared" si="51"/>
        <v>0</v>
      </c>
      <c r="Y44" s="264">
        <f t="shared" si="52"/>
        <v>0</v>
      </c>
      <c r="Z44" s="264">
        <f t="shared" si="53"/>
        <v>0</v>
      </c>
      <c r="AA44" s="265">
        <f t="shared" si="54"/>
        <v>0</v>
      </c>
      <c r="AB44" s="263">
        <f t="shared" si="15"/>
        <v>0</v>
      </c>
      <c r="AC44" s="264">
        <f t="shared" si="55"/>
        <v>0</v>
      </c>
      <c r="AD44" s="264">
        <f t="shared" si="55"/>
        <v>0</v>
      </c>
      <c r="AE44" s="264">
        <f t="shared" si="55"/>
        <v>0</v>
      </c>
      <c r="AF44" s="264">
        <f t="shared" si="55"/>
        <v>0</v>
      </c>
      <c r="AG44" s="264">
        <f t="shared" si="55"/>
        <v>0</v>
      </c>
      <c r="AH44" s="264">
        <f t="shared" si="55"/>
        <v>0</v>
      </c>
      <c r="AI44" s="265">
        <f t="shared" si="55"/>
        <v>0</v>
      </c>
      <c r="AJ44" s="263">
        <f t="shared" si="16"/>
        <v>0</v>
      </c>
      <c r="AK44" s="88"/>
      <c r="AL44" s="88"/>
      <c r="AM44" s="88"/>
      <c r="AN44" s="88"/>
      <c r="AO44" s="88"/>
      <c r="AP44" s="88"/>
      <c r="AQ44" s="88"/>
      <c r="AR44" s="264">
        <f t="shared" si="18"/>
        <v>0</v>
      </c>
      <c r="AS44" s="88"/>
      <c r="AT44" s="88"/>
      <c r="AU44" s="88"/>
      <c r="AV44" s="88"/>
      <c r="AW44" s="88"/>
      <c r="AX44" s="88"/>
      <c r="AY44" s="260"/>
      <c r="AZ44" s="266">
        <f t="shared" si="19"/>
        <v>0</v>
      </c>
      <c r="BA44" s="88"/>
      <c r="BB44" s="88"/>
      <c r="BC44" s="88"/>
      <c r="BD44" s="88"/>
      <c r="BE44" s="88"/>
      <c r="BF44" s="88"/>
      <c r="BG44" s="260"/>
      <c r="BH44" s="266">
        <f t="shared" si="17"/>
        <v>0</v>
      </c>
      <c r="BI44" s="264">
        <f t="shared" si="10"/>
        <v>0</v>
      </c>
      <c r="BJ44" s="264">
        <f t="shared" si="10"/>
        <v>0</v>
      </c>
      <c r="BK44" s="264">
        <f t="shared" si="10"/>
        <v>0</v>
      </c>
      <c r="BL44" s="264">
        <f t="shared" si="10"/>
        <v>0</v>
      </c>
      <c r="BM44" s="264">
        <f t="shared" si="10"/>
        <v>0</v>
      </c>
      <c r="BN44" s="264">
        <f t="shared" si="10"/>
        <v>0</v>
      </c>
      <c r="BO44" s="265">
        <f t="shared" si="10"/>
        <v>0</v>
      </c>
    </row>
    <row r="45" spans="1:67" x14ac:dyDescent="0.2">
      <c r="A45" s="258"/>
      <c r="B45" s="259"/>
      <c r="C45" s="258"/>
      <c r="D45" s="255">
        <f t="shared" si="11"/>
        <v>0</v>
      </c>
      <c r="E45" s="88"/>
      <c r="F45" s="88"/>
      <c r="G45" s="88"/>
      <c r="H45" s="88"/>
      <c r="I45" s="88"/>
      <c r="J45" s="88"/>
      <c r="K45" s="260"/>
      <c r="L45" s="255">
        <f t="shared" si="12"/>
        <v>0</v>
      </c>
      <c r="M45" s="88"/>
      <c r="N45" s="88"/>
      <c r="O45" s="88"/>
      <c r="P45" s="88"/>
      <c r="Q45" s="88"/>
      <c r="R45" s="88"/>
      <c r="S45" s="260"/>
      <c r="T45" s="263">
        <f t="shared" si="13"/>
        <v>0</v>
      </c>
      <c r="U45" s="264">
        <f t="shared" si="14"/>
        <v>0</v>
      </c>
      <c r="V45" s="264">
        <f t="shared" si="49"/>
        <v>0</v>
      </c>
      <c r="W45" s="264">
        <f t="shared" si="50"/>
        <v>0</v>
      </c>
      <c r="X45" s="264">
        <f t="shared" si="51"/>
        <v>0</v>
      </c>
      <c r="Y45" s="264">
        <f t="shared" si="52"/>
        <v>0</v>
      </c>
      <c r="Z45" s="264">
        <f t="shared" si="53"/>
        <v>0</v>
      </c>
      <c r="AA45" s="265">
        <f t="shared" si="54"/>
        <v>0</v>
      </c>
      <c r="AB45" s="263">
        <f t="shared" si="15"/>
        <v>0</v>
      </c>
      <c r="AC45" s="264">
        <f t="shared" si="55"/>
        <v>0</v>
      </c>
      <c r="AD45" s="264">
        <f t="shared" si="55"/>
        <v>0</v>
      </c>
      <c r="AE45" s="264">
        <f t="shared" si="55"/>
        <v>0</v>
      </c>
      <c r="AF45" s="264">
        <f t="shared" si="55"/>
        <v>0</v>
      </c>
      <c r="AG45" s="264">
        <f t="shared" si="55"/>
        <v>0</v>
      </c>
      <c r="AH45" s="264">
        <f t="shared" si="55"/>
        <v>0</v>
      </c>
      <c r="AI45" s="265">
        <f t="shared" si="55"/>
        <v>0</v>
      </c>
      <c r="AJ45" s="263">
        <f t="shared" si="16"/>
        <v>0</v>
      </c>
      <c r="AK45" s="88"/>
      <c r="AL45" s="88"/>
      <c r="AM45" s="88"/>
      <c r="AN45" s="88"/>
      <c r="AO45" s="88"/>
      <c r="AP45" s="88"/>
      <c r="AQ45" s="88"/>
      <c r="AR45" s="264">
        <f t="shared" si="18"/>
        <v>0</v>
      </c>
      <c r="AS45" s="88"/>
      <c r="AT45" s="88"/>
      <c r="AU45" s="88"/>
      <c r="AV45" s="88"/>
      <c r="AW45" s="88"/>
      <c r="AX45" s="88"/>
      <c r="AY45" s="260"/>
      <c r="AZ45" s="266">
        <f t="shared" si="19"/>
        <v>0</v>
      </c>
      <c r="BA45" s="88"/>
      <c r="BB45" s="88"/>
      <c r="BC45" s="88"/>
      <c r="BD45" s="88"/>
      <c r="BE45" s="88"/>
      <c r="BF45" s="88"/>
      <c r="BG45" s="260"/>
      <c r="BH45" s="266">
        <f t="shared" si="17"/>
        <v>0</v>
      </c>
      <c r="BI45" s="264">
        <f t="shared" si="10"/>
        <v>0</v>
      </c>
      <c r="BJ45" s="264">
        <f t="shared" si="10"/>
        <v>0</v>
      </c>
      <c r="BK45" s="264">
        <f t="shared" si="10"/>
        <v>0</v>
      </c>
      <c r="BL45" s="264">
        <f t="shared" si="10"/>
        <v>0</v>
      </c>
      <c r="BM45" s="264">
        <f t="shared" si="10"/>
        <v>0</v>
      </c>
      <c r="BN45" s="264">
        <f t="shared" si="10"/>
        <v>0</v>
      </c>
      <c r="BO45" s="265">
        <f t="shared" si="10"/>
        <v>0</v>
      </c>
    </row>
    <row r="46" spans="1:67" x14ac:dyDescent="0.2">
      <c r="A46" s="258"/>
      <c r="B46" s="259"/>
      <c r="C46" s="258"/>
      <c r="D46" s="255">
        <f t="shared" si="11"/>
        <v>0</v>
      </c>
      <c r="E46" s="88"/>
      <c r="F46" s="88"/>
      <c r="G46" s="88"/>
      <c r="H46" s="88"/>
      <c r="I46" s="88"/>
      <c r="J46" s="88"/>
      <c r="K46" s="260"/>
      <c r="L46" s="255">
        <f t="shared" si="12"/>
        <v>0</v>
      </c>
      <c r="M46" s="88"/>
      <c r="N46" s="88"/>
      <c r="O46" s="88"/>
      <c r="P46" s="88"/>
      <c r="Q46" s="88"/>
      <c r="R46" s="88"/>
      <c r="S46" s="260"/>
      <c r="T46" s="263">
        <f t="shared" si="13"/>
        <v>0</v>
      </c>
      <c r="U46" s="264">
        <f t="shared" si="14"/>
        <v>0</v>
      </c>
      <c r="V46" s="264">
        <f t="shared" si="49"/>
        <v>0</v>
      </c>
      <c r="W46" s="264">
        <f t="shared" si="50"/>
        <v>0</v>
      </c>
      <c r="X46" s="264">
        <f t="shared" si="51"/>
        <v>0</v>
      </c>
      <c r="Y46" s="264">
        <f t="shared" si="52"/>
        <v>0</v>
      </c>
      <c r="Z46" s="264">
        <f t="shared" si="53"/>
        <v>0</v>
      </c>
      <c r="AA46" s="265">
        <f t="shared" si="54"/>
        <v>0</v>
      </c>
      <c r="AB46" s="263">
        <f t="shared" si="15"/>
        <v>0</v>
      </c>
      <c r="AC46" s="264">
        <f t="shared" si="55"/>
        <v>0</v>
      </c>
      <c r="AD46" s="264">
        <f t="shared" si="55"/>
        <v>0</v>
      </c>
      <c r="AE46" s="264">
        <f t="shared" si="55"/>
        <v>0</v>
      </c>
      <c r="AF46" s="264">
        <f t="shared" si="55"/>
        <v>0</v>
      </c>
      <c r="AG46" s="264">
        <f t="shared" si="55"/>
        <v>0</v>
      </c>
      <c r="AH46" s="264">
        <f t="shared" si="55"/>
        <v>0</v>
      </c>
      <c r="AI46" s="265">
        <f t="shared" si="55"/>
        <v>0</v>
      </c>
      <c r="AJ46" s="263">
        <f t="shared" si="16"/>
        <v>0</v>
      </c>
      <c r="AK46" s="88"/>
      <c r="AL46" s="88"/>
      <c r="AM46" s="88"/>
      <c r="AN46" s="88"/>
      <c r="AO46" s="88"/>
      <c r="AP46" s="88"/>
      <c r="AQ46" s="88"/>
      <c r="AR46" s="264">
        <f t="shared" si="18"/>
        <v>0</v>
      </c>
      <c r="AS46" s="88"/>
      <c r="AT46" s="88"/>
      <c r="AU46" s="88"/>
      <c r="AV46" s="88"/>
      <c r="AW46" s="88"/>
      <c r="AX46" s="88"/>
      <c r="AY46" s="260"/>
      <c r="AZ46" s="266">
        <f t="shared" si="19"/>
        <v>0</v>
      </c>
      <c r="BA46" s="88"/>
      <c r="BB46" s="88"/>
      <c r="BC46" s="88"/>
      <c r="BD46" s="88"/>
      <c r="BE46" s="88"/>
      <c r="BF46" s="88"/>
      <c r="BG46" s="260"/>
      <c r="BH46" s="266">
        <f>BI46+BJ46+BK46+BL46+BM46+BN46+BO46</f>
        <v>0</v>
      </c>
      <c r="BI46" s="264">
        <f t="shared" si="10"/>
        <v>0</v>
      </c>
      <c r="BJ46" s="264">
        <f t="shared" si="10"/>
        <v>0</v>
      </c>
      <c r="BK46" s="264">
        <f t="shared" si="10"/>
        <v>0</v>
      </c>
      <c r="BL46" s="264">
        <f t="shared" si="10"/>
        <v>0</v>
      </c>
      <c r="BM46" s="264">
        <f t="shared" si="10"/>
        <v>0</v>
      </c>
      <c r="BN46" s="264">
        <f t="shared" si="10"/>
        <v>0</v>
      </c>
      <c r="BO46" s="265">
        <f t="shared" si="10"/>
        <v>0</v>
      </c>
    </row>
    <row r="47" spans="1:67" ht="13.5" thickBot="1" x14ac:dyDescent="0.25">
      <c r="A47" s="267"/>
      <c r="B47" s="268"/>
      <c r="C47" s="267"/>
      <c r="D47" s="269">
        <f t="shared" si="11"/>
        <v>0</v>
      </c>
      <c r="E47" s="270"/>
      <c r="F47" s="270"/>
      <c r="G47" s="270"/>
      <c r="H47" s="270"/>
      <c r="I47" s="270"/>
      <c r="J47" s="270"/>
      <c r="K47" s="271"/>
      <c r="L47" s="269">
        <f t="shared" si="12"/>
        <v>0</v>
      </c>
      <c r="M47" s="270"/>
      <c r="N47" s="270"/>
      <c r="O47" s="270"/>
      <c r="P47" s="270"/>
      <c r="Q47" s="270"/>
      <c r="R47" s="270"/>
      <c r="S47" s="271"/>
      <c r="T47" s="275">
        <f t="shared" si="13"/>
        <v>0</v>
      </c>
      <c r="U47" s="276">
        <f t="shared" si="14"/>
        <v>0</v>
      </c>
      <c r="V47" s="276">
        <f t="shared" si="49"/>
        <v>0</v>
      </c>
      <c r="W47" s="276">
        <f t="shared" si="50"/>
        <v>0</v>
      </c>
      <c r="X47" s="276">
        <f t="shared" si="51"/>
        <v>0</v>
      </c>
      <c r="Y47" s="276">
        <f t="shared" si="52"/>
        <v>0</v>
      </c>
      <c r="Z47" s="276">
        <f t="shared" si="53"/>
        <v>0</v>
      </c>
      <c r="AA47" s="277">
        <f t="shared" si="54"/>
        <v>0</v>
      </c>
      <c r="AB47" s="275">
        <f t="shared" si="15"/>
        <v>0</v>
      </c>
      <c r="AC47" s="276">
        <f t="shared" si="55"/>
        <v>0</v>
      </c>
      <c r="AD47" s="276">
        <f t="shared" si="55"/>
        <v>0</v>
      </c>
      <c r="AE47" s="276">
        <f t="shared" si="55"/>
        <v>0</v>
      </c>
      <c r="AF47" s="276">
        <f t="shared" si="55"/>
        <v>0</v>
      </c>
      <c r="AG47" s="276">
        <f t="shared" si="55"/>
        <v>0</v>
      </c>
      <c r="AH47" s="276">
        <f t="shared" si="55"/>
        <v>0</v>
      </c>
      <c r="AI47" s="277">
        <f t="shared" si="55"/>
        <v>0</v>
      </c>
      <c r="AJ47" s="275">
        <f t="shared" si="16"/>
        <v>0</v>
      </c>
      <c r="AK47" s="270"/>
      <c r="AL47" s="270"/>
      <c r="AM47" s="270"/>
      <c r="AN47" s="270"/>
      <c r="AO47" s="270"/>
      <c r="AP47" s="270"/>
      <c r="AQ47" s="270"/>
      <c r="AR47" s="276">
        <f t="shared" si="18"/>
        <v>0</v>
      </c>
      <c r="AS47" s="270"/>
      <c r="AT47" s="270"/>
      <c r="AU47" s="270"/>
      <c r="AV47" s="270"/>
      <c r="AW47" s="270"/>
      <c r="AX47" s="270"/>
      <c r="AY47" s="271"/>
      <c r="AZ47" s="278">
        <f t="shared" si="19"/>
        <v>0</v>
      </c>
      <c r="BA47" s="270"/>
      <c r="BB47" s="270"/>
      <c r="BC47" s="270"/>
      <c r="BD47" s="270"/>
      <c r="BE47" s="270"/>
      <c r="BF47" s="270"/>
      <c r="BG47" s="271"/>
      <c r="BH47" s="278">
        <f t="shared" si="17"/>
        <v>0</v>
      </c>
      <c r="BI47" s="276">
        <f t="shared" si="10"/>
        <v>0</v>
      </c>
      <c r="BJ47" s="276">
        <f t="shared" si="10"/>
        <v>0</v>
      </c>
      <c r="BK47" s="276">
        <f t="shared" si="10"/>
        <v>0</v>
      </c>
      <c r="BL47" s="276">
        <f t="shared" si="10"/>
        <v>0</v>
      </c>
      <c r="BM47" s="276">
        <f t="shared" si="10"/>
        <v>0</v>
      </c>
      <c r="BN47" s="276">
        <f t="shared" si="10"/>
        <v>0</v>
      </c>
      <c r="BO47" s="277">
        <f t="shared" si="10"/>
        <v>0</v>
      </c>
    </row>
    <row r="48" spans="1:67" x14ac:dyDescent="0.2">
      <c r="A48" s="121"/>
      <c r="B48" s="121"/>
      <c r="C48" s="121"/>
      <c r="D48" s="287"/>
      <c r="E48" s="121"/>
      <c r="F48" s="121"/>
      <c r="G48" s="121"/>
      <c r="H48" s="121"/>
      <c r="I48" s="121"/>
      <c r="J48" s="121"/>
      <c r="K48" s="121"/>
      <c r="L48" s="287"/>
      <c r="M48" s="121"/>
      <c r="N48" s="121"/>
      <c r="O48" s="121"/>
      <c r="P48" s="121"/>
      <c r="Q48" s="121"/>
      <c r="R48" s="121"/>
      <c r="S48" s="121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121"/>
      <c r="AL48" s="121"/>
      <c r="AM48" s="121"/>
      <c r="AN48" s="121"/>
      <c r="AO48" s="121"/>
      <c r="AP48" s="121"/>
      <c r="AQ48" s="121"/>
      <c r="AR48" s="288"/>
      <c r="AS48" s="121"/>
      <c r="AT48" s="121"/>
      <c r="AU48" s="121"/>
      <c r="AV48" s="121"/>
      <c r="AW48" s="121"/>
      <c r="AX48" s="121"/>
      <c r="AY48" s="121"/>
      <c r="AZ48" s="288"/>
      <c r="BA48" s="121"/>
      <c r="BB48" s="121"/>
      <c r="BC48" s="121"/>
      <c r="BD48" s="121"/>
      <c r="BE48" s="121"/>
      <c r="BF48" s="121"/>
      <c r="BG48" s="121"/>
      <c r="BH48" s="288"/>
      <c r="BI48" s="288"/>
      <c r="BJ48" s="288"/>
      <c r="BK48" s="288"/>
      <c r="BL48" s="288"/>
      <c r="BM48" s="288"/>
      <c r="BN48" s="288"/>
      <c r="BO48" s="288"/>
    </row>
    <row r="49" spans="36:62" x14ac:dyDescent="0.2">
      <c r="BB49" s="944" t="s">
        <v>121</v>
      </c>
      <c r="BC49" s="944"/>
      <c r="BD49" s="944"/>
      <c r="BE49" s="944"/>
      <c r="BF49" s="944"/>
      <c r="BG49" s="944"/>
      <c r="BH49" s="944"/>
      <c r="BI49" s="944"/>
      <c r="BJ49" s="944"/>
    </row>
    <row r="50" spans="36:62" ht="16.5" x14ac:dyDescent="0.25">
      <c r="AJ50" s="280" t="s">
        <v>646</v>
      </c>
      <c r="AO50" s="92" t="s">
        <v>647</v>
      </c>
      <c r="AP50" s="93"/>
      <c r="AQ50" s="93"/>
      <c r="AR50" s="94"/>
      <c r="AS50" s="94"/>
      <c r="AT50" s="94"/>
      <c r="AU50" s="94"/>
      <c r="AV50" s="152" t="s">
        <v>649</v>
      </c>
      <c r="AW50" s="150"/>
      <c r="AX50" s="150"/>
      <c r="AY50" s="150"/>
      <c r="AZ50" s="39"/>
      <c r="BA50" s="39"/>
    </row>
    <row r="51" spans="36:62" ht="16.5" customHeight="1" x14ac:dyDescent="0.25">
      <c r="AJ51" s="281"/>
      <c r="AO51" s="92"/>
      <c r="AP51" s="93"/>
      <c r="AQ51" s="93"/>
      <c r="AR51" s="94"/>
      <c r="AS51" s="94"/>
      <c r="AT51" s="94"/>
      <c r="AU51" s="94"/>
      <c r="AV51" s="222"/>
      <c r="AW51" s="222"/>
      <c r="AX51" s="222"/>
      <c r="AY51" s="222"/>
      <c r="AZ51" s="39"/>
      <c r="BA51" s="39"/>
    </row>
    <row r="52" spans="36:62" x14ac:dyDescent="0.2">
      <c r="AJ52" s="24"/>
      <c r="AO52" s="99" t="s">
        <v>648</v>
      </c>
      <c r="AP52" s="24"/>
      <c r="AQ52" s="24"/>
      <c r="AR52" s="24"/>
      <c r="AS52" s="24"/>
      <c r="AT52" s="24"/>
      <c r="AU52" s="24"/>
      <c r="AV52" s="99" t="s">
        <v>650</v>
      </c>
      <c r="AW52" s="24"/>
      <c r="AX52" s="24"/>
      <c r="AY52" s="24"/>
      <c r="AZ52" s="24"/>
      <c r="BA52" s="24"/>
    </row>
  </sheetData>
  <mergeCells count="31">
    <mergeCell ref="AJ4:AY4"/>
    <mergeCell ref="AZ4:BG4"/>
    <mergeCell ref="BH4:BO5"/>
    <mergeCell ref="AJ5:AQ5"/>
    <mergeCell ref="AR5:AY5"/>
    <mergeCell ref="AZ5:BG5"/>
    <mergeCell ref="BB49:BJ49"/>
    <mergeCell ref="AJ6:AJ7"/>
    <mergeCell ref="AK6:AQ6"/>
    <mergeCell ref="AR6:AR7"/>
    <mergeCell ref="AS6:AY6"/>
    <mergeCell ref="AZ6:AZ7"/>
    <mergeCell ref="BA6:BG6"/>
    <mergeCell ref="BH6:BH7"/>
    <mergeCell ref="BI6:BO6"/>
    <mergeCell ref="C2:AI2"/>
    <mergeCell ref="A4:A8"/>
    <mergeCell ref="B4:B7"/>
    <mergeCell ref="C4:C7"/>
    <mergeCell ref="D4:K5"/>
    <mergeCell ref="L4:S5"/>
    <mergeCell ref="T4:AA5"/>
    <mergeCell ref="AB4:AI5"/>
    <mergeCell ref="D6:D7"/>
    <mergeCell ref="E6:K6"/>
    <mergeCell ref="L6:L7"/>
    <mergeCell ref="M6:S6"/>
    <mergeCell ref="T6:T7"/>
    <mergeCell ref="U6:AA6"/>
    <mergeCell ref="AB6:AB7"/>
    <mergeCell ref="AC6:AI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4</vt:i4>
      </vt:variant>
    </vt:vector>
  </HeadingPairs>
  <TitlesOfParts>
    <vt:vector size="14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'6.Приложение 3_НД'!Печат_заглавия</vt:lpstr>
      <vt:lpstr>'7. Приложение 3_НДОбж'!Печат_заглавия</vt:lpstr>
      <vt:lpstr>'8.Приложение 3_ГД'!Печат_заглавия</vt:lpstr>
      <vt:lpstr>'9.Приложение 3_ГДОбж'!Печат_заглавия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user</cp:lastModifiedBy>
  <cp:lastPrinted>2016-01-21T10:55:27Z</cp:lastPrinted>
  <dcterms:created xsi:type="dcterms:W3CDTF">2008-03-17T08:47:48Z</dcterms:created>
  <dcterms:modified xsi:type="dcterms:W3CDTF">2016-02-29T07:59:29Z</dcterms:modified>
</cp:coreProperties>
</file>